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sjrei\Desktop\Updated SOPs\"/>
    </mc:Choice>
  </mc:AlternateContent>
  <xr:revisionPtr revIDLastSave="0" documentId="13_ncr:1_{279CB939-56CD-43A8-A609-7F5539F99674}" xr6:coauthVersionLast="45" xr6:coauthVersionMax="45" xr10:uidLastSave="{00000000-0000-0000-0000-000000000000}"/>
  <bookViews>
    <workbookView xWindow="-20610" yWindow="-111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16" i="1"/>
  <c r="B53" i="1"/>
  <c r="B54" i="1"/>
  <c r="B55" i="1"/>
  <c r="B56" i="1"/>
  <c r="B57" i="1"/>
  <c r="B58" i="1"/>
  <c r="B59" i="1"/>
  <c r="B60" i="1"/>
  <c r="B61" i="1"/>
  <c r="B62" i="1"/>
  <c r="B63" i="1"/>
  <c r="B52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16" i="1"/>
  <c r="B12" i="1"/>
  <c r="B10" i="1" s="1"/>
  <c r="B7" i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  <c r="A32" i="1" l="1"/>
  <c r="A33" i="1" l="1"/>
  <c r="A34" i="1" l="1"/>
  <c r="A35" i="1" l="1"/>
  <c r="A36" i="1" l="1"/>
  <c r="A37" i="1" l="1"/>
  <c r="A38" i="1" l="1"/>
  <c r="A39" i="1" l="1"/>
  <c r="A40" i="1" l="1"/>
  <c r="A41" i="1" l="1"/>
  <c r="A42" i="1" l="1"/>
  <c r="A43" i="1" l="1"/>
  <c r="A44" i="1" l="1"/>
  <c r="A45" i="1" l="1"/>
  <c r="A46" i="1" l="1"/>
  <c r="A47" i="1" l="1"/>
  <c r="A48" i="1" l="1"/>
  <c r="A49" i="1" l="1"/>
  <c r="A50" i="1" l="1"/>
  <c r="A51" i="1" l="1"/>
  <c r="A52" i="1" l="1"/>
  <c r="A53" i="1" l="1"/>
  <c r="A54" i="1" l="1"/>
  <c r="A55" i="1" l="1"/>
  <c r="A56" i="1" l="1"/>
  <c r="A57" i="1" l="1"/>
  <c r="A58" i="1" l="1"/>
  <c r="A59" i="1" l="1"/>
  <c r="A60" i="1" l="1"/>
  <c r="A61" i="1" l="1"/>
  <c r="A62" i="1" l="1"/>
  <c r="A63" i="1" l="1"/>
</calcChain>
</file>

<file path=xl/sharedStrings.xml><?xml version="1.0" encoding="utf-8"?>
<sst xmlns="http://schemas.openxmlformats.org/spreadsheetml/2006/main" count="15" uniqueCount="15">
  <si>
    <t>Item</t>
  </si>
  <si>
    <t>Cost</t>
  </si>
  <si>
    <t>Per-plate Charge</t>
  </si>
  <si>
    <t>Edge Biosystems 96-well dye terminator removal</t>
  </si>
  <si>
    <t>Ready-to-Load Sequencing at BRC (per 96-well plate)</t>
  </si>
  <si>
    <t>Full-Service Sequencing (72-94 Samples; per plate)</t>
  </si>
  <si>
    <t>Full-Service Sequencing (&lt; 72 samples; per reaction)</t>
  </si>
  <si>
    <t>Ready-to-Load Sequencing Reagents (per 1,600 reactions)</t>
  </si>
  <si>
    <t>BigDye Terminator v1.1 and v3.1 5X Sequencing Buffer, 2 mL</t>
  </si>
  <si>
    <t>BigDye Terminator v3.1 Cycle Sequencing Kit</t>
  </si>
  <si>
    <t>Sequencing Method Cost Comparison, 2020-12-25</t>
  </si>
  <si>
    <t>Prices current as of 2020-12-25 from Cornell eShop and Biotechnology Resource Center Price List</t>
  </si>
  <si>
    <t>Full-Service Cost</t>
  </si>
  <si>
    <t>Ready-to-Load Cost</t>
  </si>
  <si>
    <t>Number of Reactions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</si>
</sst>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indent="3"/>
    </xf>
    <xf numFmtId="0" fontId="4" fillId="0" borderId="0" xfId="0" applyFont="1" applyAlignment="1">
      <alignment horizontal="left"/>
    </xf>
    <xf numFmtId="44" fontId="0" fillId="0" borderId="0" xfId="1" applyFont="1" applyAlignment="1">
      <alignment horizontal="left"/>
    </xf>
    <xf numFmtId="44" fontId="0" fillId="0" borderId="0" xfId="0" applyNumberFormat="1" applyAlignment="1">
      <alignment horizontal="left"/>
    </xf>
    <xf numFmtId="0" fontId="3" fillId="0" borderId="0" xfId="0" applyFont="1" applyAlignment="1"/>
  </cellXfs>
  <cellStyles count="2">
    <cellStyle name="Currency" xfId="1" builtinId="4"/>
    <cellStyle name="Normal" xfId="0" builtinId="0"/>
  </cellStyles>
  <dxfs count="9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</dxf>
    <dxf>
      <numFmt numFmtId="34" formatCode="_(&quot;$&quot;* #,##0.00_);_(&quot;$&quot;* \(#,##0.00\);_(&quot;$&quot;* &quot;-&quot;??_);_(@_)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EA0D40-D68B-4F7C-ABCF-FD890209630F}" name="Table1" displayName="Table1" ref="A4:B12" totalsRowShown="0" headerRowDxfId="6" dataDxfId="5">
  <autoFilter ref="A4:B12" xr:uid="{B927986A-C1BE-411D-A3BC-D4B7A8A195CB}"/>
  <tableColumns count="2">
    <tableColumn id="1" xr3:uid="{1C3E734C-BCE4-4A3D-9BFA-889C35310F2C}" name="Item" dataDxfId="8"/>
    <tableColumn id="2" xr3:uid="{9C50F786-6872-421C-961D-32DED6AF1424}" name="Cost" dataDxfId="7" dataCellStyle="Currency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F33D50-CA4B-456B-B74B-6803D2EC8011}" name="Table2" displayName="Table2" ref="A15:C63" totalsRowShown="0" headerRowDxfId="1" dataDxfId="0">
  <autoFilter ref="A15:C63" xr:uid="{2640023D-F6D3-4829-9743-826C1DBF300D}"/>
  <tableColumns count="3">
    <tableColumn id="1" xr3:uid="{E5A34FA6-3714-413B-9904-1C04C8F0DC04}" name="Number of Reactions" dataDxfId="4">
      <calculatedColumnFormula>A15+2</calculatedColumnFormula>
    </tableColumn>
    <tableColumn id="2" xr3:uid="{835B916F-4412-4DA0-B705-92E9F9AC968A}" name="Full-Service Cost" dataDxfId="3">
      <calculatedColumnFormula>$B$5</calculatedColumnFormula>
    </tableColumn>
    <tableColumn id="3" xr3:uid="{6DF72701-DB29-447C-ACD7-6A0714478DC8}" name="Ready-to-Load Cost" dataDxfId="2">
      <calculatedColumnFormula>$B$7+(($B$10/1600)*A16)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abSelected="1" topLeftCell="A44" workbookViewId="0">
      <selection activeCell="A15" sqref="A15:C63"/>
    </sheetView>
  </sheetViews>
  <sheetFormatPr defaultRowHeight="15" x14ac:dyDescent="0.25"/>
  <cols>
    <col min="1" max="1" width="59.85546875" style="1" customWidth="1"/>
    <col min="2" max="2" width="18.140625" style="1" bestFit="1" customWidth="1"/>
    <col min="3" max="3" width="20.7109375" style="1" bestFit="1" customWidth="1"/>
    <col min="4" max="4" width="11.28515625" style="1" bestFit="1" customWidth="1"/>
    <col min="5" max="5" width="24.5703125" style="1" bestFit="1" customWidth="1"/>
    <col min="6" max="16384" width="9.140625" style="1"/>
  </cols>
  <sheetData>
    <row r="1" spans="1:4" ht="18.75" x14ac:dyDescent="0.3">
      <c r="A1" s="7" t="s">
        <v>10</v>
      </c>
      <c r="B1" s="7"/>
      <c r="C1" s="7"/>
      <c r="D1" s="7"/>
    </row>
    <row r="2" spans="1:4" x14ac:dyDescent="0.25">
      <c r="A2" s="4" t="s">
        <v>11</v>
      </c>
    </row>
    <row r="4" spans="1:4" x14ac:dyDescent="0.25">
      <c r="A4" s="1" t="s">
        <v>0</v>
      </c>
      <c r="B4" s="1" t="s">
        <v>1</v>
      </c>
    </row>
    <row r="5" spans="1:4" x14ac:dyDescent="0.25">
      <c r="A5" s="2" t="s">
        <v>5</v>
      </c>
      <c r="B5" s="5">
        <v>315</v>
      </c>
    </row>
    <row r="6" spans="1:4" x14ac:dyDescent="0.25">
      <c r="A6" s="2" t="s">
        <v>6</v>
      </c>
      <c r="B6" s="5">
        <v>4.3</v>
      </c>
    </row>
    <row r="7" spans="1:4" x14ac:dyDescent="0.25">
      <c r="A7" s="2" t="s">
        <v>4</v>
      </c>
      <c r="B7" s="5">
        <f>SUM(B8:B9)</f>
        <v>102.5</v>
      </c>
    </row>
    <row r="8" spans="1:4" x14ac:dyDescent="0.25">
      <c r="A8" s="3" t="s">
        <v>2</v>
      </c>
      <c r="B8" s="5">
        <v>42.5</v>
      </c>
    </row>
    <row r="9" spans="1:4" x14ac:dyDescent="0.25">
      <c r="A9" s="3" t="s">
        <v>3</v>
      </c>
      <c r="B9" s="5">
        <v>60</v>
      </c>
    </row>
    <row r="10" spans="1:4" x14ac:dyDescent="0.25">
      <c r="A10" s="2" t="s">
        <v>7</v>
      </c>
      <c r="B10" s="5">
        <f>SUM(B11:B12)</f>
        <v>1391.79</v>
      </c>
    </row>
    <row r="11" spans="1:4" x14ac:dyDescent="0.25">
      <c r="A11" s="3" t="s">
        <v>9</v>
      </c>
      <c r="B11" s="5">
        <v>1245.27</v>
      </c>
    </row>
    <row r="12" spans="1:4" x14ac:dyDescent="0.25">
      <c r="A12" s="3" t="s">
        <v>8</v>
      </c>
      <c r="B12" s="5">
        <f>73.26*2</f>
        <v>146.52000000000001</v>
      </c>
    </row>
    <row r="15" spans="1:4" x14ac:dyDescent="0.25">
      <c r="A15" s="1" t="s">
        <v>14</v>
      </c>
      <c r="B15" s="1" t="s">
        <v>12</v>
      </c>
      <c r="C15" s="1" t="s">
        <v>13</v>
      </c>
    </row>
    <row r="16" spans="1:4" x14ac:dyDescent="0.25">
      <c r="A16" s="1">
        <v>2</v>
      </c>
      <c r="B16" s="6">
        <f>A16*$B$6</f>
        <v>8.6</v>
      </c>
      <c r="C16" s="6">
        <f>$B$7+(($B$10/1600)*A16)</f>
        <v>104.2397375</v>
      </c>
    </row>
    <row r="17" spans="1:3" x14ac:dyDescent="0.25">
      <c r="A17" s="1">
        <f>A16+2</f>
        <v>4</v>
      </c>
      <c r="B17" s="6">
        <f t="shared" ref="B17:B52" si="0">A17*$B$6</f>
        <v>17.2</v>
      </c>
      <c r="C17" s="6">
        <f t="shared" ref="C17:C63" si="1">$B$7+(($B$10/1600)*A17)</f>
        <v>105.97947499999999</v>
      </c>
    </row>
    <row r="18" spans="1:3" x14ac:dyDescent="0.25">
      <c r="A18" s="1">
        <f t="shared" ref="A18:A63" si="2">A17+2</f>
        <v>6</v>
      </c>
      <c r="B18" s="6">
        <f t="shared" si="0"/>
        <v>25.799999999999997</v>
      </c>
      <c r="C18" s="6">
        <f t="shared" si="1"/>
        <v>107.7192125</v>
      </c>
    </row>
    <row r="19" spans="1:3" x14ac:dyDescent="0.25">
      <c r="A19" s="1">
        <f t="shared" si="2"/>
        <v>8</v>
      </c>
      <c r="B19" s="6">
        <f t="shared" si="0"/>
        <v>34.4</v>
      </c>
      <c r="C19" s="6">
        <f t="shared" si="1"/>
        <v>109.45895</v>
      </c>
    </row>
    <row r="20" spans="1:3" x14ac:dyDescent="0.25">
      <c r="A20" s="1">
        <f t="shared" si="2"/>
        <v>10</v>
      </c>
      <c r="B20" s="6">
        <f t="shared" si="0"/>
        <v>43</v>
      </c>
      <c r="C20" s="6">
        <f t="shared" si="1"/>
        <v>111.19868750000001</v>
      </c>
    </row>
    <row r="21" spans="1:3" x14ac:dyDescent="0.25">
      <c r="A21" s="1">
        <f t="shared" si="2"/>
        <v>12</v>
      </c>
      <c r="B21" s="6">
        <f t="shared" si="0"/>
        <v>51.599999999999994</v>
      </c>
      <c r="C21" s="6">
        <f t="shared" si="1"/>
        <v>112.938425</v>
      </c>
    </row>
    <row r="22" spans="1:3" x14ac:dyDescent="0.25">
      <c r="A22" s="1">
        <f t="shared" si="2"/>
        <v>14</v>
      </c>
      <c r="B22" s="6">
        <f t="shared" si="0"/>
        <v>60.199999999999996</v>
      </c>
      <c r="C22" s="6">
        <f t="shared" si="1"/>
        <v>114.6781625</v>
      </c>
    </row>
    <row r="23" spans="1:3" x14ac:dyDescent="0.25">
      <c r="A23" s="1">
        <f t="shared" si="2"/>
        <v>16</v>
      </c>
      <c r="B23" s="6">
        <f t="shared" si="0"/>
        <v>68.8</v>
      </c>
      <c r="C23" s="6">
        <f t="shared" si="1"/>
        <v>116.4179</v>
      </c>
    </row>
    <row r="24" spans="1:3" x14ac:dyDescent="0.25">
      <c r="A24" s="1">
        <f t="shared" si="2"/>
        <v>18</v>
      </c>
      <c r="B24" s="6">
        <f t="shared" si="0"/>
        <v>77.399999999999991</v>
      </c>
      <c r="C24" s="6">
        <f t="shared" si="1"/>
        <v>118.15763749999999</v>
      </c>
    </row>
    <row r="25" spans="1:3" x14ac:dyDescent="0.25">
      <c r="A25" s="1">
        <f t="shared" si="2"/>
        <v>20</v>
      </c>
      <c r="B25" s="6">
        <f t="shared" si="0"/>
        <v>86</v>
      </c>
      <c r="C25" s="6">
        <f t="shared" si="1"/>
        <v>119.897375</v>
      </c>
    </row>
    <row r="26" spans="1:3" x14ac:dyDescent="0.25">
      <c r="A26" s="1">
        <f t="shared" si="2"/>
        <v>22</v>
      </c>
      <c r="B26" s="6">
        <f t="shared" si="0"/>
        <v>94.6</v>
      </c>
      <c r="C26" s="6">
        <f t="shared" si="1"/>
        <v>121.6371125</v>
      </c>
    </row>
    <row r="27" spans="1:3" x14ac:dyDescent="0.25">
      <c r="A27" s="1">
        <f t="shared" si="2"/>
        <v>24</v>
      </c>
      <c r="B27" s="6">
        <f t="shared" si="0"/>
        <v>103.19999999999999</v>
      </c>
      <c r="C27" s="6">
        <f t="shared" si="1"/>
        <v>123.37684999999999</v>
      </c>
    </row>
    <row r="28" spans="1:3" x14ac:dyDescent="0.25">
      <c r="A28" s="1">
        <f t="shared" si="2"/>
        <v>26</v>
      </c>
      <c r="B28" s="6">
        <f t="shared" si="0"/>
        <v>111.8</v>
      </c>
      <c r="C28" s="6">
        <f t="shared" si="1"/>
        <v>125.11658749999999</v>
      </c>
    </row>
    <row r="29" spans="1:3" x14ac:dyDescent="0.25">
      <c r="A29" s="1">
        <f t="shared" si="2"/>
        <v>28</v>
      </c>
      <c r="B29" s="6">
        <f t="shared" si="0"/>
        <v>120.39999999999999</v>
      </c>
      <c r="C29" s="6">
        <f t="shared" si="1"/>
        <v>126.856325</v>
      </c>
    </row>
    <row r="30" spans="1:3" x14ac:dyDescent="0.25">
      <c r="A30" s="1">
        <f t="shared" si="2"/>
        <v>30</v>
      </c>
      <c r="B30" s="6">
        <f t="shared" si="0"/>
        <v>129</v>
      </c>
      <c r="C30" s="6">
        <f t="shared" si="1"/>
        <v>128.59606249999999</v>
      </c>
    </row>
    <row r="31" spans="1:3" x14ac:dyDescent="0.25">
      <c r="A31" s="1">
        <f t="shared" si="2"/>
        <v>32</v>
      </c>
      <c r="B31" s="6">
        <f t="shared" si="0"/>
        <v>137.6</v>
      </c>
      <c r="C31" s="6">
        <f t="shared" si="1"/>
        <v>130.33580000000001</v>
      </c>
    </row>
    <row r="32" spans="1:3" x14ac:dyDescent="0.25">
      <c r="A32" s="1">
        <f t="shared" si="2"/>
        <v>34</v>
      </c>
      <c r="B32" s="6">
        <f t="shared" si="0"/>
        <v>146.19999999999999</v>
      </c>
      <c r="C32" s="6">
        <f t="shared" si="1"/>
        <v>132.0755375</v>
      </c>
    </row>
    <row r="33" spans="1:3" x14ac:dyDescent="0.25">
      <c r="A33" s="1">
        <f t="shared" si="2"/>
        <v>36</v>
      </c>
      <c r="B33" s="6">
        <f t="shared" si="0"/>
        <v>154.79999999999998</v>
      </c>
      <c r="C33" s="6">
        <f t="shared" si="1"/>
        <v>133.81527499999999</v>
      </c>
    </row>
    <row r="34" spans="1:3" x14ac:dyDescent="0.25">
      <c r="A34" s="1">
        <f t="shared" si="2"/>
        <v>38</v>
      </c>
      <c r="B34" s="6">
        <f t="shared" si="0"/>
        <v>163.4</v>
      </c>
      <c r="C34" s="6">
        <f t="shared" si="1"/>
        <v>135.5550125</v>
      </c>
    </row>
    <row r="35" spans="1:3" x14ac:dyDescent="0.25">
      <c r="A35" s="1">
        <f t="shared" si="2"/>
        <v>40</v>
      </c>
      <c r="B35" s="6">
        <f t="shared" si="0"/>
        <v>172</v>
      </c>
      <c r="C35" s="6">
        <f t="shared" si="1"/>
        <v>137.29474999999999</v>
      </c>
    </row>
    <row r="36" spans="1:3" x14ac:dyDescent="0.25">
      <c r="A36" s="1">
        <f>A35+2</f>
        <v>42</v>
      </c>
      <c r="B36" s="6">
        <f t="shared" si="0"/>
        <v>180.6</v>
      </c>
      <c r="C36" s="6">
        <f t="shared" si="1"/>
        <v>139.03448750000001</v>
      </c>
    </row>
    <row r="37" spans="1:3" x14ac:dyDescent="0.25">
      <c r="A37" s="1">
        <f t="shared" si="2"/>
        <v>44</v>
      </c>
      <c r="B37" s="6">
        <f t="shared" si="0"/>
        <v>189.2</v>
      </c>
      <c r="C37" s="6">
        <f t="shared" si="1"/>
        <v>140.774225</v>
      </c>
    </row>
    <row r="38" spans="1:3" x14ac:dyDescent="0.25">
      <c r="A38" s="1">
        <f t="shared" si="2"/>
        <v>46</v>
      </c>
      <c r="B38" s="6">
        <f t="shared" si="0"/>
        <v>197.79999999999998</v>
      </c>
      <c r="C38" s="6">
        <f t="shared" si="1"/>
        <v>142.51396249999999</v>
      </c>
    </row>
    <row r="39" spans="1:3" x14ac:dyDescent="0.25">
      <c r="A39" s="1">
        <f t="shared" si="2"/>
        <v>48</v>
      </c>
      <c r="B39" s="6">
        <f t="shared" si="0"/>
        <v>206.39999999999998</v>
      </c>
      <c r="C39" s="6">
        <f t="shared" si="1"/>
        <v>144.25369999999998</v>
      </c>
    </row>
    <row r="40" spans="1:3" x14ac:dyDescent="0.25">
      <c r="A40" s="1">
        <f t="shared" si="2"/>
        <v>50</v>
      </c>
      <c r="B40" s="6">
        <f t="shared" si="0"/>
        <v>215</v>
      </c>
      <c r="C40" s="6">
        <f t="shared" si="1"/>
        <v>145.9934375</v>
      </c>
    </row>
    <row r="41" spans="1:3" x14ac:dyDescent="0.25">
      <c r="A41" s="1">
        <f t="shared" si="2"/>
        <v>52</v>
      </c>
      <c r="B41" s="6">
        <f t="shared" si="0"/>
        <v>223.6</v>
      </c>
      <c r="C41" s="6">
        <f t="shared" si="1"/>
        <v>147.73317499999999</v>
      </c>
    </row>
    <row r="42" spans="1:3" x14ac:dyDescent="0.25">
      <c r="A42" s="1">
        <f t="shared" si="2"/>
        <v>54</v>
      </c>
      <c r="B42" s="6">
        <f t="shared" si="0"/>
        <v>232.2</v>
      </c>
      <c r="C42" s="6">
        <f t="shared" si="1"/>
        <v>149.47291250000001</v>
      </c>
    </row>
    <row r="43" spans="1:3" x14ac:dyDescent="0.25">
      <c r="A43" s="1">
        <f t="shared" si="2"/>
        <v>56</v>
      </c>
      <c r="B43" s="6">
        <f t="shared" si="0"/>
        <v>240.79999999999998</v>
      </c>
      <c r="C43" s="6">
        <f t="shared" si="1"/>
        <v>151.21265</v>
      </c>
    </row>
    <row r="44" spans="1:3" x14ac:dyDescent="0.25">
      <c r="A44" s="1">
        <f t="shared" si="2"/>
        <v>58</v>
      </c>
      <c r="B44" s="6">
        <f t="shared" si="0"/>
        <v>249.39999999999998</v>
      </c>
      <c r="C44" s="6">
        <f t="shared" si="1"/>
        <v>152.95238749999999</v>
      </c>
    </row>
    <row r="45" spans="1:3" x14ac:dyDescent="0.25">
      <c r="A45" s="1">
        <f>A44+2</f>
        <v>60</v>
      </c>
      <c r="B45" s="6">
        <f t="shared" si="0"/>
        <v>258</v>
      </c>
      <c r="C45" s="6">
        <f t="shared" si="1"/>
        <v>154.692125</v>
      </c>
    </row>
    <row r="46" spans="1:3" x14ac:dyDescent="0.25">
      <c r="A46" s="1">
        <f t="shared" si="2"/>
        <v>62</v>
      </c>
      <c r="B46" s="6">
        <f t="shared" si="0"/>
        <v>266.59999999999997</v>
      </c>
      <c r="C46" s="6">
        <f t="shared" si="1"/>
        <v>156.43186249999999</v>
      </c>
    </row>
    <row r="47" spans="1:3" x14ac:dyDescent="0.25">
      <c r="A47" s="1">
        <f t="shared" si="2"/>
        <v>64</v>
      </c>
      <c r="B47" s="6">
        <f t="shared" si="0"/>
        <v>275.2</v>
      </c>
      <c r="C47" s="6">
        <f t="shared" si="1"/>
        <v>158.17160000000001</v>
      </c>
    </row>
    <row r="48" spans="1:3" x14ac:dyDescent="0.25">
      <c r="A48" s="1">
        <f t="shared" si="2"/>
        <v>66</v>
      </c>
      <c r="B48" s="6">
        <f t="shared" si="0"/>
        <v>283.8</v>
      </c>
      <c r="C48" s="6">
        <f t="shared" si="1"/>
        <v>159.9113375</v>
      </c>
    </row>
    <row r="49" spans="1:3" x14ac:dyDescent="0.25">
      <c r="A49" s="1">
        <f t="shared" si="2"/>
        <v>68</v>
      </c>
      <c r="B49" s="6">
        <f t="shared" si="0"/>
        <v>292.39999999999998</v>
      </c>
      <c r="C49" s="6">
        <f t="shared" si="1"/>
        <v>161.65107499999999</v>
      </c>
    </row>
    <row r="50" spans="1:3" x14ac:dyDescent="0.25">
      <c r="A50" s="1">
        <f t="shared" si="2"/>
        <v>70</v>
      </c>
      <c r="B50" s="6">
        <f t="shared" si="0"/>
        <v>301</v>
      </c>
      <c r="C50" s="6">
        <f t="shared" si="1"/>
        <v>163.39081249999998</v>
      </c>
    </row>
    <row r="51" spans="1:3" x14ac:dyDescent="0.25">
      <c r="A51" s="1">
        <f t="shared" si="2"/>
        <v>72</v>
      </c>
      <c r="B51" s="6">
        <f t="shared" si="0"/>
        <v>309.59999999999997</v>
      </c>
      <c r="C51" s="6">
        <f t="shared" si="1"/>
        <v>165.13055</v>
      </c>
    </row>
    <row r="52" spans="1:3" x14ac:dyDescent="0.25">
      <c r="A52" s="1">
        <f t="shared" si="2"/>
        <v>74</v>
      </c>
      <c r="B52" s="6">
        <f>$B$5</f>
        <v>315</v>
      </c>
      <c r="C52" s="6">
        <f t="shared" si="1"/>
        <v>166.87028750000002</v>
      </c>
    </row>
    <row r="53" spans="1:3" x14ac:dyDescent="0.25">
      <c r="A53" s="1">
        <f t="shared" si="2"/>
        <v>76</v>
      </c>
      <c r="B53" s="6">
        <f t="shared" ref="B53:B63" si="3">$B$5</f>
        <v>315</v>
      </c>
      <c r="C53" s="6">
        <f t="shared" si="1"/>
        <v>168.61002500000001</v>
      </c>
    </row>
    <row r="54" spans="1:3" x14ac:dyDescent="0.25">
      <c r="A54" s="1">
        <f t="shared" si="2"/>
        <v>78</v>
      </c>
      <c r="B54" s="6">
        <f t="shared" si="3"/>
        <v>315</v>
      </c>
      <c r="C54" s="6">
        <f t="shared" si="1"/>
        <v>170.3497625</v>
      </c>
    </row>
    <row r="55" spans="1:3" x14ac:dyDescent="0.25">
      <c r="A55" s="1">
        <f t="shared" si="2"/>
        <v>80</v>
      </c>
      <c r="B55" s="6">
        <f t="shared" si="3"/>
        <v>315</v>
      </c>
      <c r="C55" s="6">
        <f t="shared" si="1"/>
        <v>172.08949999999999</v>
      </c>
    </row>
    <row r="56" spans="1:3" x14ac:dyDescent="0.25">
      <c r="A56" s="1">
        <f t="shared" si="2"/>
        <v>82</v>
      </c>
      <c r="B56" s="6">
        <f t="shared" si="3"/>
        <v>315</v>
      </c>
      <c r="C56" s="6">
        <f t="shared" si="1"/>
        <v>173.82923749999998</v>
      </c>
    </row>
    <row r="57" spans="1:3" x14ac:dyDescent="0.25">
      <c r="A57" s="1">
        <f t="shared" si="2"/>
        <v>84</v>
      </c>
      <c r="B57" s="6">
        <f t="shared" si="3"/>
        <v>315</v>
      </c>
      <c r="C57" s="6">
        <f t="shared" si="1"/>
        <v>175.56897499999999</v>
      </c>
    </row>
    <row r="58" spans="1:3" x14ac:dyDescent="0.25">
      <c r="A58" s="1">
        <f t="shared" si="2"/>
        <v>86</v>
      </c>
      <c r="B58" s="6">
        <f t="shared" si="3"/>
        <v>315</v>
      </c>
      <c r="C58" s="6">
        <f t="shared" si="1"/>
        <v>177.30871250000001</v>
      </c>
    </row>
    <row r="59" spans="1:3" x14ac:dyDescent="0.25">
      <c r="A59" s="1">
        <f t="shared" si="2"/>
        <v>88</v>
      </c>
      <c r="B59" s="6">
        <f t="shared" si="3"/>
        <v>315</v>
      </c>
      <c r="C59" s="6">
        <f t="shared" si="1"/>
        <v>179.04845</v>
      </c>
    </row>
    <row r="60" spans="1:3" x14ac:dyDescent="0.25">
      <c r="A60" s="1">
        <f t="shared" si="2"/>
        <v>90</v>
      </c>
      <c r="B60" s="6">
        <f t="shared" si="3"/>
        <v>315</v>
      </c>
      <c r="C60" s="6">
        <f t="shared" si="1"/>
        <v>180.78818749999999</v>
      </c>
    </row>
    <row r="61" spans="1:3" x14ac:dyDescent="0.25">
      <c r="A61" s="1">
        <f t="shared" si="2"/>
        <v>92</v>
      </c>
      <c r="B61" s="6">
        <f t="shared" si="3"/>
        <v>315</v>
      </c>
      <c r="C61" s="6">
        <f t="shared" si="1"/>
        <v>182.52792499999998</v>
      </c>
    </row>
    <row r="62" spans="1:3" x14ac:dyDescent="0.25">
      <c r="A62" s="1">
        <f t="shared" si="2"/>
        <v>94</v>
      </c>
      <c r="B62" s="6">
        <f t="shared" si="3"/>
        <v>315</v>
      </c>
      <c r="C62" s="6">
        <f t="shared" si="1"/>
        <v>184.2676625</v>
      </c>
    </row>
    <row r="63" spans="1:3" x14ac:dyDescent="0.25">
      <c r="A63" s="1">
        <f t="shared" si="2"/>
        <v>96</v>
      </c>
      <c r="B63" s="6">
        <f t="shared" si="3"/>
        <v>315</v>
      </c>
      <c r="C63" s="6">
        <f t="shared" si="1"/>
        <v>186.00739999999999</v>
      </c>
    </row>
  </sheetData>
  <pageMargins left="0.7" right="0.7" top="0.75" bottom="0.75" header="0.3" footer="0.3"/>
  <pageSetup orientation="portrait" horizontalDpi="300" verticalDpi="3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Reichler</dc:creator>
  <cp:lastModifiedBy>Samuel Reichler</cp:lastModifiedBy>
  <dcterms:created xsi:type="dcterms:W3CDTF">2017-04-24T13:17:22Z</dcterms:created>
  <dcterms:modified xsi:type="dcterms:W3CDTF">2020-12-25T16:27:42Z</dcterms:modified>
</cp:coreProperties>
</file>