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800" yWindow="0" windowWidth="38400" windowHeight="22260"/>
  </bookViews>
  <sheets>
    <sheet name="Sheet1" sheetId="1" r:id="rId1"/>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56" i="1" l="1"/>
  <c r="J51" i="1"/>
  <c r="J55" i="1"/>
  <c r="B56" i="1"/>
  <c r="I51" i="1"/>
  <c r="I55" i="1"/>
  <c r="J53" i="1"/>
  <c r="I53" i="1"/>
  <c r="G42" i="1"/>
  <c r="G3" i="1"/>
  <c r="K2" i="1"/>
  <c r="C50" i="1"/>
  <c r="G9" i="1"/>
  <c r="G10" i="1"/>
  <c r="G11" i="1"/>
  <c r="G15" i="1"/>
  <c r="G16" i="1"/>
  <c r="G17" i="1"/>
  <c r="G18" i="1"/>
  <c r="K7" i="1"/>
  <c r="C51" i="1"/>
  <c r="G21" i="1"/>
  <c r="K20" i="1"/>
  <c r="C52" i="1"/>
  <c r="G26" i="1"/>
  <c r="K23" i="1"/>
  <c r="C53" i="1"/>
  <c r="K32" i="1"/>
  <c r="C54" i="1"/>
  <c r="G39" i="1"/>
  <c r="K37" i="1"/>
  <c r="C55" i="1"/>
  <c r="J56" i="1"/>
  <c r="A50" i="1"/>
  <c r="J2" i="1"/>
  <c r="B50" i="1"/>
  <c r="J7" i="1"/>
  <c r="B51" i="1"/>
  <c r="J20" i="1"/>
  <c r="B52" i="1"/>
  <c r="J23" i="1"/>
  <c r="B53" i="1"/>
  <c r="J32" i="1"/>
  <c r="B54" i="1"/>
  <c r="J37" i="1"/>
  <c r="B55" i="1"/>
  <c r="I56" i="1"/>
  <c r="A55" i="1"/>
  <c r="A54" i="1"/>
  <c r="A53" i="1"/>
  <c r="A52" i="1"/>
  <c r="A51" i="1"/>
  <c r="G41" i="1"/>
  <c r="G44" i="1"/>
  <c r="F41" i="1"/>
  <c r="F42" i="1"/>
  <c r="F44" i="1"/>
  <c r="K41" i="1"/>
  <c r="J41" i="1"/>
  <c r="F43" i="1"/>
  <c r="G43" i="1"/>
</calcChain>
</file>

<file path=xl/sharedStrings.xml><?xml version="1.0" encoding="utf-8"?>
<sst xmlns="http://schemas.openxmlformats.org/spreadsheetml/2006/main" count="181" uniqueCount="138">
  <si>
    <t>Puerto Rico paychecks</t>
  </si>
  <si>
    <t>Implement an MDM solution</t>
  </si>
  <si>
    <t>All University Id cards are produced out of PeopleSoft.  Data is fed real-time and batch to Campus Life, Transportation and Facilities based on data in the University Id Card system.</t>
  </si>
  <si>
    <t>COLTS</t>
  </si>
  <si>
    <t>An Employee warehouse exists for the feed.</t>
  </si>
  <si>
    <t xml:space="preserve">Direct Connect from the WhoIAm application to PS for email administration of all Cornell assigned email addresses. </t>
  </si>
  <si>
    <t>Implement Oracle SOA</t>
  </si>
  <si>
    <t>Harris Connect</t>
  </si>
  <si>
    <t>Architectural design to support Workday interaction with any systems with Cornell.</t>
  </si>
  <si>
    <t>Batch/Web Methods</t>
  </si>
  <si>
    <t>TOTAL $s ROUNDED UP</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</si>
  <si>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</si>
  <si>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</si>
  <si>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</si>
  <si>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</si>
  <si>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</si>
  <si>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</si>
  <si>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</si>
  <si>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</si>
  <si>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</si>
  <si>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M/H</t>
  </si>
  <si>
    <t>If we do not remediate this interface Library will no longer get up-to-date employee information.  Student information will not be impacted.</t>
  </si>
  <si>
    <t>Payroll requested CIT developer support for building and maintaining ALL Payroll integrations and reports</t>
  </si>
  <si>
    <t>WhoIAm</t>
  </si>
  <si>
    <t>RESOURCE LOW EST. IN HOURS</t>
  </si>
  <si>
    <t>Cynergy</t>
  </si>
  <si>
    <t>Conversion of existing data, decommission application, interfaces, PS customizations.</t>
  </si>
  <si>
    <t>help desk and NOC setup</t>
  </si>
  <si>
    <t>Ensure Shib is working. Apparently it requires some customization, according to Georgetown.</t>
  </si>
  <si>
    <t>W2s</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</si>
  <si>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</si>
  <si>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</si>
  <si>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</si>
  <si>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</si>
  <si>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</si>
  <si>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</si>
  <si>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Risks</t>
  </si>
  <si>
    <t>TOTAL IN FTE</t>
  </si>
  <si>
    <t>VMS for new DWs and integration tools</t>
  </si>
  <si>
    <t>Translate table, Custom phone table and emergency contact table. Extraction and storing of data for EMN</t>
  </si>
  <si>
    <t xml:space="preserve">Human Resources, EHS, Cash Mgmt (PCI), KFS and Gannett will not have all employee data needed to offer courses and access courses in ELM for training and compliance. compliance training. </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</si>
  <si>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</si>
  <si>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</si>
  <si>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</si>
  <si>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</si>
  <si>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</si>
  <si>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</si>
  <si>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Re-producing W2's for x number of years will occur out of Peoplesoft until the record retention needs are met within Workday.</t>
  </si>
  <si>
    <t>CU Police utilize PS when responding to emergency situations as PS has the entire CU community</t>
  </si>
  <si>
    <t>Users in PS have the ability to write transactional queries and use that data for business processing, analytics and reporting.  Any queries that use employee related data will no longer work.</t>
  </si>
  <si>
    <t>Direct Connect/Replication(?)</t>
  </si>
  <si>
    <t>unknown</t>
  </si>
  <si>
    <t>Emergency Contact and EMN</t>
  </si>
  <si>
    <t>See Workday Context Diagram.  Hours are based on KFS remediation effort which included 4 fte for 1 1/2 years and it is believed that this effort is simpler.</t>
  </si>
  <si>
    <t>CU Police</t>
  </si>
  <si>
    <t>Use existing tools and infrastructure until such time a new direction is approved (Oracle SOA).</t>
  </si>
  <si>
    <t xml:space="preserve">It is not known how much the requirements have changed. If they have changed it is a new spec. NetID Provisioning is  tightly coupled with PeopleSoft. Job data will have to be collected from Workday.  Scale Factors: realtime-ness, use PS or direct to Workday. There needs to be  something to get the Employee and push the NetID to Workday.  A number of specific rules exist in Directory feeds to convert data from PS to Directory representation. More analysis is required to understand the needs. The job cost analysis is needed to go into it.  There is an opportunity to simplify the UDF  feed from PS. </t>
  </si>
  <si>
    <t>RESOURCE HIGH EST. IN HOURS</t>
  </si>
  <si>
    <t>???????????</t>
  </si>
  <si>
    <t xml:space="preserve">Single data repository of people data (including students, employees, alumni) </t>
  </si>
  <si>
    <t>Workday Deployment project will create necessary support documents and educate others.</t>
  </si>
  <si>
    <t>Campus community synchronization</t>
  </si>
  <si>
    <t>authentication and authorization for users</t>
  </si>
  <si>
    <t>ID Card</t>
  </si>
  <si>
    <t>Integrations with Workday (emplids, campus community, data, search/match), decommissioning of Payroll, Human Resources, Benefits and SES, remediation to current customizations supporting Student and Contributor Relations and outward facing interfaces. Design and implement a solution to address "stale" data.</t>
  </si>
  <si>
    <t>This would include planning, modeling, extracts and transformations, reports and sub-project management. It doesn't include functional time</t>
  </si>
  <si>
    <t>Transportation</t>
  </si>
  <si>
    <t>TOTAL IN HOURS</t>
  </si>
  <si>
    <t>Direct Connect</t>
  </si>
  <si>
    <t>NOC and Help Desk are common contact areas for Cornell Community</t>
  </si>
  <si>
    <t>Transactional</t>
  </si>
  <si>
    <t>Workday to 3rd party oversight or development for Payroll</t>
  </si>
  <si>
    <t>Research, prototype,  and document ideal method for securing service calls.</t>
  </si>
  <si>
    <t>Emergency mass notification uses obsolete data and people don't get called in the event of an emergency.</t>
  </si>
  <si>
    <t>Outstanding question on inventory list</t>
  </si>
  <si>
    <t>A routine integration is needed to 3rd party provider.  A one-time load/conversion is need to prime 3rd party system either from Peoplesoft or Workday depending when 3rd party provider system is used.</t>
  </si>
  <si>
    <t>We do not know if we are pursuing but it would be outside of scope of Workday if it is.</t>
  </si>
  <si>
    <t>One way integration from WD to PS of employee bio/demographic data.  Determination of what campus community data to synch and the schedule (real-time, batch)</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</si>
  <si>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</si>
  <si>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</si>
  <si>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</si>
  <si>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Licenses for Kronos for all campus hourly employees</t>
  </si>
  <si>
    <t>Sending student employee data to Workday</t>
  </si>
  <si>
    <t>batch</t>
  </si>
  <si>
    <t>CU Police will have access to Workday and PeopleSoft</t>
  </si>
  <si>
    <t>Provisioning (netid Admin, active directory, directory changes,  ref groups...)</t>
  </si>
  <si>
    <t>Campus Community data for all students and employees go to ELM.   Employee job data (workforce and position) is sent to ELM from PS.</t>
  </si>
  <si>
    <t>Workday does not support Peurto Rico payroll</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</si>
  <si>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</si>
  <si>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</si>
  <si>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</si>
  <si>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</si>
  <si>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</si>
  <si>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</si>
  <si>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</si>
  <si>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Not Included:</t>
  </si>
  <si>
    <t>Batch/Direct Connect/Web Methods</t>
  </si>
  <si>
    <t>PeopleSoft currently interacts with Transportation via 3 data feeds (student, employee and employee deductions).  Decommission all employee data feeds.  Workday will interact directly with Transportation.  Student is unaffected.</t>
  </si>
  <si>
    <t>Kronos</t>
  </si>
  <si>
    <t xml:space="preserve">The tools for the NetID creation will fail and processes to provision netids will not work. </t>
  </si>
  <si>
    <t>See Workday Context Diagram</t>
  </si>
  <si>
    <t xml:space="preserve">There is a legal requirement to have the ability to re-produce W2's for x number of years.  Workday will not be converting enough historical data to support this legal requirement.  </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</si>
  <si>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</si>
  <si>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</si>
  <si>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</si>
  <si>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</si>
  <si>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</si>
  <si>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</si>
  <si>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</si>
  <si>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</si>
  <si>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</si>
  <si>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</si>
  <si>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</si>
  <si>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General Technical</t>
  </si>
  <si>
    <t>an option</t>
  </si>
  <si>
    <t>UnitedWay</t>
  </si>
  <si>
    <t xml:space="preserve">UnitedWay ships gets basic HR Bio data and ships pledge data for payroll withholdings. </t>
  </si>
  <si>
    <t>The interface is straight forward for pushing pledge commitments.</t>
  </si>
  <si>
    <t>Consult/Advise Payroll</t>
  </si>
  <si>
    <t>PS transactional  queries</t>
  </si>
  <si>
    <t>PS Production control decomm</t>
  </si>
  <si>
    <t>This does not include licences.</t>
  </si>
  <si>
    <t>Direct, Core Workday transactional impact</t>
  </si>
  <si>
    <t>At $100 an hour</t>
  </si>
  <si>
    <t>Totals</t>
  </si>
  <si>
    <t>Lower Estimate</t>
  </si>
  <si>
    <t>Upper   estimate</t>
  </si>
  <si>
    <t>Categories of efforts</t>
  </si>
  <si>
    <t>Category</t>
  </si>
  <si>
    <t>Upper Estimate</t>
  </si>
  <si>
    <t>Core CIT Technical labor subtotal</t>
  </si>
  <si>
    <t>Changes to all down stream systems (a complete guess!)</t>
  </si>
  <si>
    <r>
      <t>Kronos licenses , VMs,  and 1</t>
    </r>
    <r>
      <rPr>
        <vertAlign val="superscript"/>
        <sz val="12"/>
        <color rgb="FF000000"/>
        <rFont val="Arial"/>
      </rPr>
      <t>st</t>
    </r>
    <r>
      <rPr>
        <sz val="12"/>
        <color rgb="FF000000"/>
        <rFont val="Arial"/>
      </rPr>
      <t xml:space="preserve"> year support:</t>
    </r>
  </si>
  <si>
    <t>Technical Project overhead  of CIT tech Labor (15%)</t>
  </si>
  <si>
    <t>TOTAL rounded to nearest ten thousand</t>
  </si>
  <si>
    <t>Identity Management and IT Security</t>
  </si>
  <si>
    <t>Data delivery, warehouses and BI</t>
  </si>
  <si>
    <t>Contingency for $150/ hour contractors for 1/4 of the work</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</si>
</sst>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Red]&quot;$&quot;#,##0"/>
  </numFmts>
  <fonts count="8" x14ac:knownFonts="1">
    <font>
      <sz val="10"/>
      <name val="Arial"/>
      <family val="2"/>
    </font>
    <font>
      <b/>
      <sz val="10"/>
      <name val="Arial"/>
      <family val="2"/>
    </font>
    <font>
      <u/>
      <sz val="10"/>
      <color theme="10"/>
      <name val="Arial"/>
      <family val="2"/>
    </font>
    <font>
      <u/>
      <sz val="10"/>
      <color theme="11"/>
      <name val="Arial"/>
      <family val="2"/>
    </font>
    <font>
      <b/>
      <sz val="12"/>
      <color rgb="FFFFFFFF"/>
      <name val="Arial"/>
    </font>
    <font>
      <sz val="12"/>
      <color rgb="FF000000"/>
      <name val="Arial"/>
    </font>
    <font>
      <vertAlign val="superscript"/>
      <sz val="12"/>
      <color rgb="FF000000"/>
      <name val="Arial"/>
    </font>
    <font>
      <b/>
      <sz val="14"/>
      <name val="Arial"/>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800000"/>
        <bgColor indexed="64"/>
      </patternFill>
    </fill>
    <fill>
      <patternFill patternType="solid">
        <fgColor rgb="FFC0504D"/>
        <bgColor indexed="64"/>
      </patternFill>
    </fill>
    <fill>
      <patternFill patternType="solid">
        <fgColor rgb="FFE8D0D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E4B48"/>
      </left>
      <right style="thin">
        <color rgb="FFBE4B48"/>
      </right>
      <top style="thick">
        <color rgb="FFFFFFFF"/>
      </top>
      <bottom style="thin">
        <color rgb="FFBE4B48"/>
      </bottom>
      <diagonal/>
    </border>
    <border>
      <left style="thin">
        <color rgb="FFBE4B48"/>
      </left>
      <right style="thin">
        <color rgb="FFBE4B48"/>
      </right>
      <top style="thin">
        <color rgb="FFBE4B48"/>
      </top>
      <bottom style="thin">
        <color rgb="FFBE4B48"/>
      </bottom>
      <diagonal/>
    </border>
    <border>
      <left style="thin">
        <color rgb="FFBE4B48"/>
      </left>
      <right/>
      <top/>
      <bottom style="thick">
        <color rgb="FFFFFFFF"/>
      </bottom>
      <diagonal/>
    </border>
    <border>
      <left/>
      <right/>
      <top/>
      <bottom style="thick">
        <color rgb="FFFFFFFF"/>
      </bottom>
      <diagonal/>
    </border>
    <border>
      <left/>
      <right style="thin">
        <color rgb="FFBE4B48"/>
      </right>
      <top/>
      <bottom style="thick">
        <color rgb="FFFFFFFF"/>
      </bottom>
      <diagonal/>
    </border>
  </borders>
  <cellStyleXfs count="145">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52">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0" fillId="9" borderId="1" xfId="0" applyNumberFormat="1" applyFont="1" applyFill="1" applyBorder="1" applyAlignment="1">
      <alignment vertical="top" wrapText="1"/>
    </xf>
    <xf numFmtId="0" fontId="0" fillId="9" borderId="1" xfId="0" applyNumberFormat="1" applyFont="1" applyFill="1" applyBorder="1" applyAlignment="1">
      <alignment horizontal="center" vertical="top" wrapText="1"/>
    </xf>
    <xf numFmtId="0" fontId="1" fillId="9" borderId="1" xfId="0" applyFont="1" applyFill="1" applyBorder="1">
      <alignment vertical="center"/>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10" borderId="1" xfId="0" applyFill="1" applyBorder="1">
      <alignment vertical="center"/>
    </xf>
    <xf numFmtId="0" fontId="0" fillId="10" borderId="1" xfId="0" applyNumberFormat="1" applyFont="1" applyFill="1" applyBorder="1" applyAlignment="1">
      <alignment vertical="top" wrapText="1"/>
    </xf>
    <xf numFmtId="164" fontId="0" fillId="0" borderId="0" xfId="0" applyNumberFormat="1" applyFont="1" applyFill="1" applyBorder="1" applyAlignment="1">
      <alignment horizontal="right" vertical="top" wrapText="1"/>
    </xf>
    <xf numFmtId="0" fontId="5" fillId="12" borderId="3" xfId="0" applyFont="1" applyFill="1" applyBorder="1" applyAlignment="1">
      <alignment horizontal="left" vertical="center" wrapText="1"/>
    </xf>
    <xf numFmtId="0" fontId="5" fillId="0" borderId="4" xfId="0" applyFont="1" applyBorder="1" applyAlignment="1">
      <alignment horizontal="left" vertical="top" wrapText="1"/>
    </xf>
    <xf numFmtId="0" fontId="5" fillId="12" borderId="4" xfId="0" applyFont="1" applyFill="1" applyBorder="1" applyAlignment="1">
      <alignment horizontal="left" vertical="top" wrapText="1"/>
    </xf>
    <xf numFmtId="0" fontId="7" fillId="0" borderId="0" xfId="0" applyNumberFormat="1" applyFont="1" applyFill="1" applyAlignment="1">
      <alignment vertical="top" wrapText="1"/>
    </xf>
    <xf numFmtId="37" fontId="0" fillId="0" borderId="0" xfId="0" applyNumberFormat="1" applyFont="1" applyFill="1" applyBorder="1" applyAlignment="1">
      <alignment vertical="top" wrapText="1"/>
    </xf>
    <xf numFmtId="0" fontId="0" fillId="0" borderId="0" xfId="0" applyBorder="1">
      <alignment vertical="center"/>
    </xf>
    <xf numFmtId="0" fontId="0" fillId="0" borderId="0" xfId="0" applyNumberFormat="1" applyFont="1" applyFill="1" applyBorder="1" applyAlignment="1">
      <alignment horizontal="right" vertical="top" wrapText="1"/>
    </xf>
    <xf numFmtId="0" fontId="4" fillId="11" borderId="5" xfId="0" applyFont="1" applyFill="1" applyBorder="1" applyAlignment="1">
      <alignment horizontal="left" vertical="center" wrapText="1"/>
    </xf>
    <xf numFmtId="0" fontId="4" fillId="11" borderId="6" xfId="0" applyFont="1" applyFill="1" applyBorder="1" applyAlignment="1">
      <alignment horizontal="right" vertical="top" wrapText="1"/>
    </xf>
    <xf numFmtId="0" fontId="4" fillId="11" borderId="7" xfId="0" applyFont="1" applyFill="1" applyBorder="1" applyAlignment="1">
      <alignment horizontal="right" vertical="top" wrapText="1"/>
    </xf>
    <xf numFmtId="165" fontId="5" fillId="12" borderId="3" xfId="0" applyNumberFormat="1" applyFont="1" applyFill="1" applyBorder="1" applyAlignment="1">
      <alignment horizontal="right" vertical="top" wrapText="1"/>
    </xf>
    <xf numFmtId="165" fontId="5" fillId="0" borderId="4" xfId="0" applyNumberFormat="1" applyFont="1" applyBorder="1" applyAlignment="1">
      <alignment horizontal="right" vertical="top" wrapText="1"/>
    </xf>
    <xf numFmtId="165" fontId="5" fillId="12" borderId="4" xfId="0" applyNumberFormat="1" applyFont="1" applyFill="1" applyBorder="1" applyAlignment="1">
      <alignment horizontal="right" vertical="top" wrapText="1"/>
    </xf>
    <xf numFmtId="165" fontId="7" fillId="0" borderId="0" xfId="0" applyNumberFormat="1" applyFont="1" applyFill="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cellXfs>
  <cellStyles count="14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Normal" xfId="0" builtinId="0"/>
  </cellStyles>
  <dxfs count="8">
    <dxf>
      <border outline="0">
        <bottom style="thick">
          <color rgb="FFFFFFFF"/>
        </bottom>
      </border>
    </dxf>
    <dxf>
      <border outline="0">
        <top style="thin">
          <color rgb="FFBE4B48"/>
        </top>
      </border>
    </dxf>
    <dxf>
      <numFmt numFmtId="165" formatCode="&quot;$&quot;#,##0;[Red]&quot;$&quot;#,##0"/>
    </dxf>
    <dxf>
      <numFmt numFmtId="165" formatCode="&quot;$&quot;#,##0;[Red]&quot;$&quot;#,##0"/>
    </dxf>
    <dxf>
      <font>
        <b val="0"/>
        <i val="0"/>
        <strike val="0"/>
        <condense val="0"/>
        <extend val="0"/>
        <outline val="0"/>
        <shadow val="0"/>
        <u val="none"/>
        <vertAlign val="baseline"/>
        <sz val="10"/>
        <color auto="1"/>
        <name val="Arial"/>
        <scheme val="none"/>
      </font>
      <numFmt numFmtId="164" formatCode="_([$$-409]* #,##0_);_([$$-409]* \(#,##0\);_([$$-409]* &quot;-&quot;_);_(@_)"/>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_([$$-409]* #,##0_);_([$$-409]* \(#,##0\);_([$$-409]* &quot;-&quot;_);_(@_)"/>
      <fill>
        <patternFill patternType="none">
          <fgColor indexed="64"/>
          <bgColor indexed="65"/>
        </patternFill>
      </fill>
      <alignment horizontal="right" vertical="top" textRotation="0" wrapText="1" indent="0" justifyLastLine="0" shrinkToFit="0" readingOrder="0"/>
    </dxf>
    <dxf>
      <font>
        <b val="0"/>
        <i val="0"/>
        <strike val="0"/>
        <condense val="0"/>
        <extend val="0"/>
        <outline val="0"/>
        <shadow val="0"/>
        <u val="none"/>
        <vertAlign val="baseline"/>
        <sz val="10"/>
        <color auto="1"/>
        <name val="Arial"/>
        <scheme val="none"/>
      </font>
      <numFmt numFmtId="5" formatCode="#,##0_);\(#,##0\)"/>
      <fill>
        <patternFill patternType="none">
          <fgColor indexed="64"/>
          <bgColor indexed="65"/>
        </patternFill>
      </fill>
      <alignment horizontal="general" vertical="top" textRotation="0" wrapText="1" indent="0" justifyLastLine="0" shrinkToFit="0" readingOrder="0"/>
    </dxf>
    <dxf>
      <border outline="0">
        <left style="thin">
          <color auto="1"/>
        </left>
        <right style="thin">
          <color auto="1"/>
        </right>
        <top style="thin">
          <color auto="1"/>
        </top>
        <bottom style="thin">
          <color auto="1"/>
        </bottom>
      </border>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6"/>
          <c:order val="6"/>
          <c:dLbls>
            <c:dLbl>
              <c:idx val="0"/>
              <c:layout>
                <c:manualLayout>
                  <c:x val="0.234825323216127"/>
                  <c:y val="0.0787866123796029"/>
                </c:manualLayout>
              </c:layout>
              <c:dLblPos val="bestFit"/>
              <c:showLegendKey val="1"/>
              <c:showVal val="0"/>
              <c:showCatName val="1"/>
              <c:showSerName val="0"/>
              <c:showPercent val="1"/>
              <c:showBubbleSize val="0"/>
              <c:separator>
</c:separator>
            </c:dLbl>
            <c:dLbl>
              <c:idx val="21"/>
              <c:layout>
                <c:manualLayout>
                  <c:x val="-0.270271626720392"/>
                  <c:y val="0.0572335120980037"/>
                </c:manualLayout>
              </c:layout>
              <c:dLblPos val="bestFit"/>
              <c:showLegendKey val="1"/>
              <c:showVal val="0"/>
              <c:showCatName val="1"/>
              <c:showSerName val="0"/>
              <c:showPercent val="1"/>
              <c:showBubbleSize val="0"/>
              <c:separator>
</c:separator>
            </c:dLbl>
            <c:dLbl>
              <c:idx val="30"/>
              <c:layout>
                <c:manualLayout>
                  <c:x val="-0.221100872042774"/>
                  <c:y val="-0.0449364159776155"/>
                </c:manualLayout>
              </c:layout>
              <c:dLblPos val="bestFit"/>
              <c:showLegendKey val="1"/>
              <c:showVal val="0"/>
              <c:showCatName val="1"/>
              <c:showSerName val="0"/>
              <c:showPercent val="1"/>
              <c:showBubbleSize val="0"/>
              <c:separator>
</c:separator>
            </c:dLbl>
            <c:dLbl>
              <c:idx val="35"/>
              <c:layout>
                <c:manualLayout>
                  <c:x val="0.346446917450989"/>
                  <c:y val="-0.0397492511613725"/>
                </c:manualLayout>
              </c:layout>
              <c:dLblPos val="bestFit"/>
              <c:showLegendKey val="1"/>
              <c:showVal val="0"/>
              <c:showCatName val="1"/>
              <c:showSerName val="0"/>
              <c:showPercent val="1"/>
              <c:showBubbleSize val="0"/>
              <c:separator>
</c:separator>
            </c:dLbl>
            <c:txPr>
              <a:bodyPr/>
              <a:lstStyle/>
              <a:p>
                <a:pPr>
                  <a:defRPr sz="1200"/>
                </a:pPr>
                <a:endParaRPr lang="en-US"/>
              </a:p>
            </c:txPr>
            <c:dLblPos val="bestFit"/>
            <c:showLegendKey val="1"/>
            <c:showVal val="0"/>
            <c:showCatName val="1"/>
            <c:showSerName val="0"/>
            <c:showPercent val="1"/>
            <c:showBubbleSize val="0"/>
            <c:separator>
</c:separator>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7"/>
          <c:order val="7"/>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8"/>
          <c:order val="8"/>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ser>
          <c:idx val="9"/>
          <c:order val="9"/>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10"/>
          <c:order val="10"/>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11"/>
          <c:order val="11"/>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ser>
          <c:idx val="3"/>
          <c:order val="3"/>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4"/>
          <c:order val="4"/>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5"/>
          <c:order val="5"/>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ser>
          <c:idx val="0"/>
          <c:order val="0"/>
          <c:dLbls>
            <c:dLbl>
              <c:idx val="0"/>
              <c:layout>
                <c:manualLayout>
                  <c:x val="0.279677409740891"/>
                  <c:y val="0.0651191864114935"/>
                </c:manualLayout>
              </c:layout>
              <c:showLegendKey val="0"/>
              <c:showVal val="0"/>
              <c:showCatName val="1"/>
              <c:showSerName val="0"/>
              <c:showPercent val="1"/>
              <c:showBubbleSize val="0"/>
            </c:dLbl>
            <c:dLbl>
              <c:idx val="21"/>
              <c:layout>
                <c:manualLayout>
                  <c:x val="-0.239979674190991"/>
                  <c:y val="0.0686230337380948"/>
                </c:manualLayout>
              </c:layout>
              <c:showLegendKey val="0"/>
              <c:showVal val="0"/>
              <c:showCatName val="1"/>
              <c:showSerName val="0"/>
              <c:showPercent val="1"/>
              <c:showBubbleSize val="0"/>
            </c:dLbl>
            <c:dLbl>
              <c:idx val="30"/>
              <c:layout>
                <c:manualLayout>
                  <c:x val="-0.196585383299457"/>
                  <c:y val="-0.0153236597133786"/>
                </c:manualLayout>
              </c:layout>
              <c:showLegendKey val="0"/>
              <c:showVal val="0"/>
              <c:showCatName val="1"/>
              <c:showSerName val="0"/>
              <c:showPercent val="1"/>
              <c:showBubbleSize val="0"/>
            </c:dLbl>
            <c:dLbl>
              <c:idx val="35"/>
              <c:layout>
                <c:manualLayout>
                  <c:x val="0.295799591099561"/>
                  <c:y val="-0.0215260165372267"/>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Sheet1!$K$2:$K$37</c:f>
              <c:numCache>
                <c:formatCode>General</c:formatCode>
                <c:ptCount val="36"/>
                <c:pt idx="0">
                  <c:v>3180.0</c:v>
                </c:pt>
                <c:pt idx="5">
                  <c:v>18535.0</c:v>
                </c:pt>
                <c:pt idx="18">
                  <c:v>30000.0</c:v>
                </c:pt>
                <c:pt idx="21">
                  <c:v>900.0</c:v>
                </c:pt>
                <c:pt idx="30">
                  <c:v>285.0</c:v>
                </c:pt>
                <c:pt idx="35">
                  <c:v>375.0</c:v>
                </c:pt>
              </c:numCache>
            </c:numRef>
          </c:val>
        </c:ser>
        <c:ser>
          <c:idx val="1"/>
          <c:order val="1"/>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Sheet1!$J$23:$J$39</c:f>
              <c:numCache>
                <c:formatCode>General</c:formatCode>
                <c:ptCount val="17"/>
                <c:pt idx="0">
                  <c:v>610.0</c:v>
                </c:pt>
                <c:pt idx="9">
                  <c:v>190.0</c:v>
                </c:pt>
                <c:pt idx="14">
                  <c:v>300.0</c:v>
                </c:pt>
              </c:numCache>
            </c:numRef>
          </c:val>
        </c:ser>
        <c:ser>
          <c:idx val="2"/>
          <c:order val="2"/>
          <c:dLbls>
            <c:showLegendKey val="0"/>
            <c:showVal val="0"/>
            <c:showCatName val="1"/>
            <c:showSerName val="0"/>
            <c:showPercent val="1"/>
            <c:showBubbleSize val="0"/>
            <c:showLeaderLines val="1"/>
          </c:dLbls>
          <c:cat>
            <c:strRef>
              <c:f>Sheet1!$A$2:$A$37</c:f>
              <c:strCache>
                <c:ptCount val="36"/>
                <c:pt idx="0">
                  <c:v>Identity Management and IT Security</c:v>
                </c:pt>
                <c:pt idx="5">
                  <c:v>Direct, Core Workday transactional impact</c:v>
                </c:pt>
                <c:pt idx="18">
                  <c:v>Data delivery, warehouses and BI</c:v>
                </c:pt>
                <c:pt idx="21">
                  <c:v>Niche or unit apps</c:v>
                </c:pt>
                <c:pt idx="30">
                  <c:v>General Technical</c:v>
                </c:pt>
                <c:pt idx="35">
                  <c:v>Consult/Advise Payroll</c:v>
                </c:pt>
              </c:strCache>
            </c:strRef>
          </c:cat>
          <c:val>
            <c:numRef>
              <c:f>Sheet1!$K$23:$K$39</c:f>
              <c:numCache>
                <c:formatCode>General</c:formatCode>
                <c:ptCount val="17"/>
                <c:pt idx="0">
                  <c:v>900.0</c:v>
                </c:pt>
                <c:pt idx="9">
                  <c:v>285.0</c:v>
                </c:pt>
                <c:pt idx="14">
                  <c:v>375.0</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%s of Direct, Core Workday Transactional impact</a:t>
            </a:r>
          </a:p>
        </c:rich>
      </c:tx>
      <c:layout/>
      <c:overlay val="0"/>
    </c:title>
    <c:autoTitleDeleted val="0"/>
    <c:plotArea>
      <c:layout>
        <c:manualLayout>
          <c:layoutTarget val="inner"/>
          <c:xMode val="edge"/>
          <c:yMode val="edge"/>
          <c:x val="0.258062074186222"/>
          <c:y val="0.161731207289294"/>
          <c:w val="0.499015897047691"/>
          <c:h val="0.750797266514806"/>
        </c:manualLayout>
      </c:layout>
      <c:pieChart>
        <c:varyColors val="1"/>
        <c:ser>
          <c:idx val="2"/>
          <c:order val="0"/>
          <c:tx>
            <c:v>Core Transactional impact</c:v>
          </c:tx>
          <c:dLbls>
            <c:dLbl>
              <c:idx val="7"/>
              <c:layout>
                <c:manualLayout>
                  <c:x val="-0.103738101056823"/>
                  <c:y val="-0.234784495901566"/>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Sheet1!$B$8:$B$19</c:f>
              <c:strCache>
                <c:ptCount val="12"/>
                <c:pt idx="0">
                  <c:v>W2s</c:v>
                </c:pt>
                <c:pt idx="1">
                  <c:v>Puerto Rico paychecks</c:v>
                </c:pt>
                <c:pt idx="2">
                  <c:v>PeopleSoft</c:v>
                </c:pt>
                <c:pt idx="3">
                  <c:v>Financial Aid's use of Student Employment</c:v>
                </c:pt>
                <c:pt idx="4">
                  <c:v>Campus community synchronization</c:v>
                </c:pt>
                <c:pt idx="5">
                  <c:v>PS Production control decomm</c:v>
                </c:pt>
                <c:pt idx="6">
                  <c:v>PS transactional  queries</c:v>
                </c:pt>
                <c:pt idx="7">
                  <c:v>Sending student employee data to Workday</c:v>
                </c:pt>
                <c:pt idx="8">
                  <c:v>Kronos</c:v>
                </c:pt>
                <c:pt idx="9">
                  <c:v>COLTS</c:v>
                </c:pt>
                <c:pt idx="10">
                  <c:v>KFS</c:v>
                </c:pt>
                <c:pt idx="11">
                  <c:v>Cynergy</c:v>
                </c:pt>
              </c:strCache>
            </c:strRef>
          </c:cat>
          <c:val>
            <c:numRef>
              <c:f>Sheet1!$G$8:$G$19</c:f>
              <c:numCache>
                <c:formatCode>General</c:formatCode>
                <c:ptCount val="12"/>
                <c:pt idx="0">
                  <c:v>60.0</c:v>
                </c:pt>
                <c:pt idx="1">
                  <c:v>225.0</c:v>
                </c:pt>
                <c:pt idx="2">
                  <c:v>9000.0</c:v>
                </c:pt>
                <c:pt idx="3">
                  <c:v>2000.0</c:v>
                </c:pt>
                <c:pt idx="4">
                  <c:v>500.0</c:v>
                </c:pt>
                <c:pt idx="5">
                  <c:v>60.0</c:v>
                </c:pt>
                <c:pt idx="6">
                  <c:v>40.0</c:v>
                </c:pt>
                <c:pt idx="7">
                  <c:v>225.0</c:v>
                </c:pt>
                <c:pt idx="8">
                  <c:v>4200.0</c:v>
                </c:pt>
                <c:pt idx="9">
                  <c:v>225.0</c:v>
                </c:pt>
                <c:pt idx="10">
                  <c:v>2000.0</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603250</xdr:colOff>
      <xdr:row>58</xdr:row>
      <xdr:rowOff>101600</xdr:rowOff>
    </xdr:from>
    <xdr:to>
      <xdr:col>5</xdr:col>
      <xdr:colOff>965200</xdr:colOff>
      <xdr:row>97</xdr:row>
      <xdr:rowOff>88900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304800</xdr:colOff>
      <xdr:row>60</xdr:row>
      <xdr:rowOff>12700</xdr:rowOff>
    </xdr:from>
    <xdr:to>
      <xdr:col>10</xdr:col>
      <xdr:colOff>984250</xdr:colOff>
      <xdr:row>96</xdr:row>
      <xdr:rowOff>101600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id="1" name="Table1" displayName="Table1" ref="A49:C56" totalsRowShown="0" tableBorderDxfId="7">
  <autoFilter ref="A49:C56"/>
  <tableColumns count="3">
    <tableColumn id="1" name="Categories of efforts" dataDxfId="6"/>
    <tableColumn id="2" name="Lower Estimate" dataDxfId="5"/>
    <tableColumn id="3" name="Upper   estimate" dataDxfId="4"/>
  </tableColumns>
  <tableStyleInfo name="TableStyleLight9" showFirstColumn="0" showLastColumn="0" showRowStripes="1" showColumnStripes="0"/>
</table>
</file>

<file path=xl/tables/table2.xml><?xml version="1.0" encoding="utf-8"?>
<table xmlns="http://schemas.openxmlformats.org/spreadsheetml/2006/main" id="2" name="Table2" displayName="Table2" ref="H50:J56" headerRowBorderDxfId="0" tableBorderDxfId="1">
  <autoFilter ref="H50:J56"/>
  <tableColumns count="3">
    <tableColumn id="1" name="Category" totalsRowLabel="Total"/>
    <tableColumn id="2" name="Lower Estimate" dataDxfId="3"/>
    <tableColumn id="3" name="Upper Estimate" totalsRowFunction="count" dataDxfId="2"/>
  </tableColumns>
  <tableStyleInfo name="TableStyleLight1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2" Type="http://schemas.openxmlformats.org/officeDocument/2006/relationships/table" Target="../tables/table1.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92"/>
  <sheetViews>
    <sheetView tabSelected="1" workbookViewId="0">
      <pane ySplit="1" topLeftCell="A41" activePane="bottomLeft" state="frozen"/>
      <selection pane="bottomLeft" activeCell="H50" sqref="H50:J56"/>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109</v>
      </c>
      <c r="B1" s="10" t="s">
        <v>89</v>
      </c>
      <c r="C1" s="10" t="s">
        <v>79</v>
      </c>
      <c r="D1" s="10" t="s">
        <v>104</v>
      </c>
      <c r="E1" s="10" t="s">
        <v>90</v>
      </c>
      <c r="F1" s="10" t="s">
        <v>24</v>
      </c>
      <c r="G1" s="10" t="s">
        <v>57</v>
      </c>
      <c r="H1" s="10" t="s">
        <v>106</v>
      </c>
      <c r="I1" s="10" t="s">
        <v>36</v>
      </c>
      <c r="J1" s="10" t="s">
        <v>111</v>
      </c>
      <c r="K1" s="10" t="s">
        <v>112</v>
      </c>
      <c r="L1" s="1"/>
      <c r="M1" s="1"/>
      <c r="N1" s="1"/>
      <c r="O1" s="1"/>
      <c r="P1" s="1"/>
      <c r="Q1" s="1"/>
      <c r="R1" s="1"/>
      <c r="S1" s="1"/>
      <c r="T1" s="1"/>
      <c r="U1" s="1"/>
      <c r="V1" s="1"/>
    </row>
    <row r="2" spans="1:22" ht="12">
      <c r="A2" s="18" t="s">
        <v>135</v>
      </c>
      <c r="B2" s="19"/>
      <c r="C2" s="19"/>
      <c r="D2" s="19"/>
      <c r="E2" s="20"/>
      <c r="F2" s="20"/>
      <c r="G2" s="20"/>
      <c r="H2" s="19"/>
      <c r="I2" s="19"/>
      <c r="J2" s="19">
        <f>SUM(F3:F6)</f>
        <v>2120</v>
      </c>
      <c r="K2" s="19">
        <f>SUM(G3:G6)</f>
        <v>3180</v>
      </c>
      <c r="L2" s="1"/>
      <c r="M2" s="1"/>
      <c r="N2" s="1"/>
      <c r="O2" s="1"/>
      <c r="P2" s="1"/>
      <c r="Q2" s="1"/>
      <c r="R2" s="1"/>
      <c r="S2" s="1"/>
      <c r="T2" s="1"/>
      <c r="U2" s="1"/>
      <c r="V2" s="1"/>
    </row>
    <row r="3" spans="1:22" ht="156">
      <c r="A3" s="3"/>
      <c r="B3" s="4" t="s">
        <v>85</v>
      </c>
      <c r="C3" s="4" t="s">
        <v>31</v>
      </c>
      <c r="D3" s="4" t="s">
        <v>68</v>
      </c>
      <c r="E3" s="5" t="s">
        <v>34</v>
      </c>
      <c r="F3" s="5">
        <v>2000</v>
      </c>
      <c r="G3" s="5">
        <f>F3*1.5</f>
        <v>3000</v>
      </c>
      <c r="H3" s="4" t="s">
        <v>56</v>
      </c>
      <c r="I3" s="4" t="s">
        <v>99</v>
      </c>
      <c r="J3" s="4"/>
      <c r="K3" s="4"/>
      <c r="L3" s="1"/>
      <c r="M3" s="1"/>
      <c r="N3" s="1"/>
      <c r="O3" s="1"/>
      <c r="P3" s="1"/>
      <c r="Q3" s="1"/>
      <c r="R3" s="1"/>
      <c r="S3" s="1"/>
      <c r="T3" s="1"/>
      <c r="U3" s="1"/>
      <c r="V3" s="1"/>
    </row>
    <row r="4" spans="1:22" ht="48">
      <c r="A4" s="3"/>
      <c r="B4" s="4" t="s">
        <v>23</v>
      </c>
      <c r="C4" s="4" t="s">
        <v>5</v>
      </c>
      <c r="D4" s="4" t="s">
        <v>68</v>
      </c>
      <c r="E4" s="5" t="s">
        <v>32</v>
      </c>
      <c r="F4" s="5">
        <v>40</v>
      </c>
      <c r="G4" s="5">
        <v>60</v>
      </c>
      <c r="H4" s="4"/>
      <c r="I4" s="4"/>
      <c r="J4" s="4"/>
      <c r="K4" s="4"/>
      <c r="L4" s="1"/>
      <c r="M4" s="1"/>
      <c r="N4" s="1"/>
      <c r="O4" s="1"/>
      <c r="P4" s="1"/>
      <c r="Q4" s="1"/>
      <c r="R4" s="1"/>
      <c r="S4" s="1"/>
      <c r="T4" s="1"/>
      <c r="U4" s="1"/>
      <c r="V4" s="1"/>
    </row>
    <row r="5" spans="1:22" ht="36">
      <c r="A5" s="3"/>
      <c r="B5" s="4" t="s">
        <v>62</v>
      </c>
      <c r="C5" s="4" t="s">
        <v>28</v>
      </c>
      <c r="D5" s="4"/>
      <c r="E5" s="5" t="s">
        <v>32</v>
      </c>
      <c r="F5" s="5">
        <v>40</v>
      </c>
      <c r="G5" s="5">
        <v>60</v>
      </c>
      <c r="H5" s="4"/>
      <c r="I5" s="4"/>
      <c r="J5" s="4"/>
      <c r="K5" s="4"/>
      <c r="L5" s="1"/>
      <c r="M5" s="1"/>
      <c r="N5" s="1"/>
      <c r="O5" s="1"/>
      <c r="P5" s="1"/>
      <c r="Q5" s="1"/>
      <c r="R5" s="1"/>
      <c r="S5" s="1"/>
      <c r="T5" s="1"/>
      <c r="U5" s="1"/>
      <c r="V5" s="1"/>
    </row>
    <row r="6" spans="1:22" ht="36">
      <c r="A6" s="3"/>
      <c r="B6" s="4" t="s">
        <v>103</v>
      </c>
      <c r="C6" s="4" t="s">
        <v>72</v>
      </c>
      <c r="D6" s="4"/>
      <c r="E6" s="5" t="s">
        <v>32</v>
      </c>
      <c r="F6" s="5">
        <v>40</v>
      </c>
      <c r="G6" s="5">
        <v>60</v>
      </c>
      <c r="H6" s="4"/>
      <c r="I6" s="4"/>
      <c r="J6" s="4"/>
      <c r="K6" s="4"/>
      <c r="L6" s="1"/>
      <c r="M6" s="1"/>
      <c r="N6" s="1"/>
      <c r="O6" s="1"/>
      <c r="P6" s="1"/>
      <c r="Q6" s="1"/>
      <c r="R6" s="1"/>
      <c r="S6" s="1"/>
      <c r="T6" s="1"/>
      <c r="U6" s="1"/>
      <c r="V6" s="1"/>
    </row>
    <row r="7" spans="1:22" ht="12">
      <c r="A7" s="15" t="s">
        <v>122</v>
      </c>
      <c r="B7" s="16"/>
      <c r="C7" s="16"/>
      <c r="D7" s="16"/>
      <c r="E7" s="17"/>
      <c r="F7" s="17"/>
      <c r="G7" s="17"/>
      <c r="H7" s="16"/>
      <c r="I7" s="16"/>
      <c r="J7" s="16">
        <f>SUM(F8:F19)</f>
        <v>10670</v>
      </c>
      <c r="K7" s="16">
        <f>SUM(G8:G19)</f>
        <v>18535</v>
      </c>
      <c r="L7" s="11" t="s">
        <v>11</v>
      </c>
      <c r="M7" s="1"/>
      <c r="N7" s="1"/>
      <c r="O7" s="1"/>
      <c r="P7" s="1"/>
      <c r="Q7" s="1"/>
      <c r="R7" s="1"/>
      <c r="S7" s="1"/>
      <c r="T7" s="1"/>
      <c r="U7" s="1"/>
      <c r="V7" s="1"/>
    </row>
    <row r="8" spans="1:22" ht="60">
      <c r="A8" s="3"/>
      <c r="B8" s="4" t="s">
        <v>29</v>
      </c>
      <c r="C8" s="4" t="s">
        <v>101</v>
      </c>
      <c r="D8" s="4"/>
      <c r="E8" s="5" t="s">
        <v>32</v>
      </c>
      <c r="F8" s="5">
        <v>40</v>
      </c>
      <c r="G8" s="5">
        <v>60</v>
      </c>
      <c r="H8" s="4" t="s">
        <v>47</v>
      </c>
      <c r="I8" s="4"/>
      <c r="J8" s="4"/>
      <c r="K8" s="4"/>
      <c r="L8" s="1"/>
      <c r="M8" s="1"/>
      <c r="N8" s="1"/>
      <c r="O8" s="1"/>
      <c r="P8" s="1"/>
      <c r="Q8" s="1"/>
      <c r="R8" s="1"/>
      <c r="S8" s="1"/>
      <c r="T8" s="1"/>
      <c r="U8" s="1"/>
      <c r="V8" s="1"/>
    </row>
    <row r="9" spans="1:22" ht="60">
      <c r="A9" s="3"/>
      <c r="B9" s="4" t="s">
        <v>0</v>
      </c>
      <c r="C9" s="4" t="s">
        <v>87</v>
      </c>
      <c r="D9" s="4"/>
      <c r="E9" s="5" t="s">
        <v>33</v>
      </c>
      <c r="F9" s="5">
        <v>150</v>
      </c>
      <c r="G9" s="5">
        <f>F9*1.5</f>
        <v>225</v>
      </c>
      <c r="H9" s="4" t="s">
        <v>75</v>
      </c>
      <c r="I9" s="4"/>
      <c r="J9" s="4"/>
      <c r="K9" s="4"/>
      <c r="L9" s="1"/>
      <c r="M9" s="1"/>
      <c r="N9" s="1"/>
      <c r="O9" s="1"/>
      <c r="P9" s="1"/>
      <c r="Q9" s="1"/>
      <c r="R9" s="1"/>
      <c r="S9" s="1"/>
      <c r="T9" s="1"/>
      <c r="U9" s="1"/>
      <c r="V9" s="1"/>
    </row>
    <row r="10" spans="1:22" ht="120">
      <c r="A10" s="3"/>
      <c r="B10" s="4" t="s">
        <v>102</v>
      </c>
      <c r="C10" s="4" t="s">
        <v>64</v>
      </c>
      <c r="D10" s="4" t="s">
        <v>9</v>
      </c>
      <c r="E10" s="5" t="s">
        <v>34</v>
      </c>
      <c r="F10" s="5">
        <v>6000</v>
      </c>
      <c r="G10" s="5">
        <f>F10*1.5</f>
        <v>9000</v>
      </c>
      <c r="H10" s="4"/>
      <c r="I10" s="4"/>
      <c r="J10" s="4"/>
      <c r="K10" s="4"/>
      <c r="L10" s="1"/>
      <c r="M10" s="1"/>
      <c r="N10" s="1"/>
      <c r="O10" s="1"/>
      <c r="P10" s="1"/>
      <c r="Q10" s="1"/>
      <c r="R10" s="1"/>
      <c r="S10" s="1"/>
      <c r="T10" s="1"/>
      <c r="U10" s="1"/>
      <c r="V10" s="1"/>
    </row>
    <row r="11" spans="1:22" ht="24">
      <c r="A11" s="3"/>
      <c r="B11" s="4" t="s">
        <v>42</v>
      </c>
      <c r="C11" s="4" t="s">
        <v>58</v>
      </c>
      <c r="D11" s="4"/>
      <c r="E11" s="5" t="s">
        <v>15</v>
      </c>
      <c r="F11" s="5">
        <v>40</v>
      </c>
      <c r="G11" s="5">
        <f>F11*50</f>
        <v>2000</v>
      </c>
      <c r="H11" s="4"/>
      <c r="I11" s="4"/>
      <c r="J11" s="4"/>
      <c r="K11" s="4"/>
      <c r="L11" s="1"/>
      <c r="M11" s="1"/>
      <c r="N11" s="1"/>
      <c r="O11" s="1"/>
      <c r="P11" s="1"/>
      <c r="Q11" s="1"/>
      <c r="R11" s="1"/>
      <c r="S11" s="1"/>
      <c r="T11" s="1"/>
      <c r="U11" s="1"/>
      <c r="V11" s="1"/>
    </row>
    <row r="12" spans="1:22" ht="48">
      <c r="A12" s="3"/>
      <c r="B12" s="4" t="s">
        <v>61</v>
      </c>
      <c r="C12" s="4" t="s">
        <v>59</v>
      </c>
      <c r="D12" s="4"/>
      <c r="E12" s="5" t="s">
        <v>20</v>
      </c>
      <c r="F12" s="5">
        <v>300</v>
      </c>
      <c r="G12" s="5">
        <v>500</v>
      </c>
      <c r="H12" s="4" t="s">
        <v>77</v>
      </c>
      <c r="I12" s="4"/>
      <c r="J12" s="4"/>
      <c r="K12" s="4"/>
      <c r="L12" s="1"/>
      <c r="M12" s="1"/>
      <c r="N12" s="1"/>
      <c r="O12" s="1"/>
      <c r="P12" s="1"/>
      <c r="Q12" s="1"/>
      <c r="R12" s="1"/>
      <c r="S12" s="1"/>
      <c r="T12" s="1"/>
      <c r="U12" s="1"/>
      <c r="V12" s="1"/>
    </row>
    <row r="13" spans="1:22" ht="36">
      <c r="A13" s="3"/>
      <c r="B13" s="4" t="s">
        <v>120</v>
      </c>
      <c r="C13" s="4" t="s">
        <v>108</v>
      </c>
      <c r="D13" s="4"/>
      <c r="E13" s="5" t="s">
        <v>32</v>
      </c>
      <c r="F13" s="5">
        <v>40</v>
      </c>
      <c r="G13" s="5">
        <v>60</v>
      </c>
      <c r="H13" s="4" t="s">
        <v>88</v>
      </c>
      <c r="I13" s="4"/>
      <c r="J13" s="4"/>
      <c r="K13" s="4"/>
      <c r="L13" s="1"/>
      <c r="M13" s="1"/>
      <c r="N13" s="1"/>
      <c r="O13" s="1"/>
      <c r="P13" s="1"/>
      <c r="Q13" s="1"/>
      <c r="R13" s="1"/>
      <c r="S13" s="1"/>
      <c r="T13" s="1"/>
      <c r="U13" s="1"/>
      <c r="V13" s="1"/>
    </row>
    <row r="14" spans="1:22" ht="72">
      <c r="A14" s="3"/>
      <c r="B14" s="4" t="s">
        <v>119</v>
      </c>
      <c r="C14" s="4" t="s">
        <v>49</v>
      </c>
      <c r="D14" s="4"/>
      <c r="E14" s="5" t="s">
        <v>32</v>
      </c>
      <c r="F14" s="5">
        <v>0</v>
      </c>
      <c r="G14" s="5">
        <v>40</v>
      </c>
      <c r="H14" s="4" t="s">
        <v>17</v>
      </c>
      <c r="I14" s="4" t="s">
        <v>46</v>
      </c>
      <c r="J14" s="4"/>
      <c r="K14" s="4"/>
      <c r="L14" s="1"/>
      <c r="M14" s="1"/>
      <c r="N14" s="1"/>
      <c r="O14" s="1"/>
      <c r="P14" s="1"/>
      <c r="Q14" s="1"/>
      <c r="R14" s="1"/>
      <c r="S14" s="1"/>
      <c r="T14" s="1"/>
      <c r="U14" s="1"/>
      <c r="V14" s="1"/>
    </row>
    <row r="15" spans="1:22" ht="36">
      <c r="A15" s="3"/>
      <c r="B15" s="4" t="s">
        <v>82</v>
      </c>
      <c r="C15" s="4" t="s">
        <v>16</v>
      </c>
      <c r="D15" s="4"/>
      <c r="E15" s="5" t="s">
        <v>33</v>
      </c>
      <c r="F15" s="5">
        <v>150</v>
      </c>
      <c r="G15" s="5">
        <f>F15*1.5</f>
        <v>225</v>
      </c>
      <c r="H15" s="4" t="s">
        <v>107</v>
      </c>
      <c r="I15" s="4"/>
      <c r="J15" s="4"/>
      <c r="K15" s="4"/>
      <c r="L15" s="1"/>
      <c r="M15" s="1"/>
      <c r="N15" s="1"/>
      <c r="O15" s="1"/>
      <c r="P15" s="1"/>
      <c r="Q15" s="1"/>
      <c r="R15" s="1"/>
      <c r="S15" s="1"/>
      <c r="T15" s="1"/>
      <c r="U15" s="1"/>
      <c r="V15" s="1"/>
    </row>
    <row r="16" spans="1:22" ht="60">
      <c r="A16" s="3"/>
      <c r="B16" s="4" t="s">
        <v>98</v>
      </c>
      <c r="C16" s="4" t="s">
        <v>80</v>
      </c>
      <c r="D16" s="4" t="s">
        <v>92</v>
      </c>
      <c r="E16" s="5" t="s">
        <v>34</v>
      </c>
      <c r="F16" s="5">
        <v>2800</v>
      </c>
      <c r="G16" s="5">
        <f>F16*1.5</f>
        <v>4200</v>
      </c>
      <c r="H16" s="4" t="s">
        <v>78</v>
      </c>
      <c r="I16" s="4" t="s">
        <v>121</v>
      </c>
      <c r="J16" s="4"/>
      <c r="K16" s="4"/>
      <c r="L16" s="1"/>
      <c r="M16" s="1"/>
      <c r="N16" s="1"/>
      <c r="O16" s="1"/>
      <c r="P16" s="1"/>
      <c r="Q16" s="1"/>
      <c r="R16" s="1"/>
      <c r="S16" s="1"/>
      <c r="T16" s="1"/>
      <c r="U16" s="1"/>
      <c r="V16" s="1"/>
    </row>
    <row r="17" spans="1:22" ht="24">
      <c r="A17" s="3"/>
      <c r="B17" s="4" t="s">
        <v>3</v>
      </c>
      <c r="C17" s="4" t="s">
        <v>43</v>
      </c>
      <c r="D17" s="4"/>
      <c r="E17" s="5" t="s">
        <v>33</v>
      </c>
      <c r="F17" s="5">
        <v>150</v>
      </c>
      <c r="G17" s="5">
        <f>F17*1.5</f>
        <v>225</v>
      </c>
      <c r="H17" s="4" t="s">
        <v>26</v>
      </c>
      <c r="J17" s="4"/>
      <c r="K17" s="4"/>
      <c r="L17" s="1"/>
      <c r="M17" s="1"/>
      <c r="N17" s="1"/>
      <c r="O17" s="1"/>
      <c r="P17" s="1"/>
      <c r="Q17" s="1"/>
      <c r="R17" s="1"/>
      <c r="S17" s="1"/>
      <c r="T17" s="1"/>
      <c r="U17" s="1"/>
      <c r="V17" s="1"/>
    </row>
    <row r="18" spans="1:22" ht="48">
      <c r="A18" s="3"/>
      <c r="B18" s="4" t="s">
        <v>18</v>
      </c>
      <c r="C18" s="4" t="s">
        <v>35</v>
      </c>
      <c r="D18" s="4" t="s">
        <v>9</v>
      </c>
      <c r="E18" s="5" t="s">
        <v>34</v>
      </c>
      <c r="F18" s="5">
        <v>1000</v>
      </c>
      <c r="G18" s="5">
        <f>F18*2</f>
        <v>2000</v>
      </c>
      <c r="H18" s="4" t="s">
        <v>53</v>
      </c>
      <c r="I18" s="4" t="s">
        <v>44</v>
      </c>
      <c r="J18" s="4"/>
      <c r="K18" s="4"/>
      <c r="L18" s="1"/>
      <c r="M18" s="1"/>
      <c r="N18" s="1"/>
      <c r="O18" s="1"/>
      <c r="P18" s="1"/>
      <c r="Q18" s="1"/>
      <c r="R18" s="1"/>
      <c r="S18" s="1"/>
      <c r="T18" s="1"/>
      <c r="U18" s="1"/>
      <c r="V18" s="1"/>
    </row>
    <row r="19" spans="1:22" ht="12.75" customHeight="1">
      <c r="A19" s="3"/>
      <c r="B19" s="4" t="s">
        <v>25</v>
      </c>
      <c r="C19" s="4"/>
      <c r="D19" s="4" t="s">
        <v>68</v>
      </c>
      <c r="E19" s="5"/>
      <c r="F19" s="5"/>
      <c r="G19" s="5"/>
      <c r="H19" s="4"/>
      <c r="I19" s="4"/>
      <c r="J19" s="4"/>
      <c r="K19" s="4"/>
      <c r="L19" s="1"/>
      <c r="M19" s="1"/>
      <c r="N19" s="1"/>
      <c r="O19" s="1"/>
      <c r="P19" s="1"/>
      <c r="Q19" s="1"/>
      <c r="R19" s="1"/>
      <c r="S19" s="1"/>
      <c r="T19" s="1"/>
      <c r="U19" s="1"/>
      <c r="V19" s="1"/>
    </row>
    <row r="20" spans="1:22" ht="11" customHeight="1">
      <c r="A20" s="12" t="s">
        <v>136</v>
      </c>
      <c r="B20" s="13"/>
      <c r="C20" s="13"/>
      <c r="D20" s="13"/>
      <c r="E20" s="14"/>
      <c r="F20" s="14"/>
      <c r="G20" s="14"/>
      <c r="H20" s="13"/>
      <c r="I20" s="13"/>
      <c r="J20" s="13">
        <f>SUM(F21)</f>
        <v>20000</v>
      </c>
      <c r="K20" s="13">
        <f>SUM(G21)</f>
        <v>30000</v>
      </c>
      <c r="L20" s="1"/>
      <c r="M20" s="1"/>
      <c r="N20" s="1"/>
      <c r="O20" s="1"/>
      <c r="P20" s="1"/>
      <c r="Q20" s="1"/>
      <c r="R20" s="1"/>
      <c r="S20" s="1"/>
      <c r="T20" s="1"/>
      <c r="U20" s="1"/>
      <c r="V20" s="1"/>
    </row>
    <row r="21" spans="1:22" ht="60">
      <c r="A21" s="3"/>
      <c r="B21" s="6" t="s">
        <v>91</v>
      </c>
      <c r="C21" s="6" t="s">
        <v>65</v>
      </c>
      <c r="D21" s="6"/>
      <c r="E21" s="7" t="s">
        <v>34</v>
      </c>
      <c r="F21" s="7">
        <v>20000</v>
      </c>
      <c r="G21" s="7">
        <f>F21*1.5</f>
        <v>30000</v>
      </c>
      <c r="H21" s="6" t="s">
        <v>19</v>
      </c>
      <c r="I21" s="4"/>
      <c r="J21" s="4"/>
      <c r="K21" s="4"/>
      <c r="L21" s="1"/>
      <c r="M21" s="1"/>
      <c r="N21" s="1"/>
      <c r="O21" s="1"/>
      <c r="P21" s="1"/>
      <c r="Q21" s="1"/>
      <c r="R21" s="1"/>
      <c r="S21" s="1"/>
      <c r="T21" s="1"/>
      <c r="U21" s="1"/>
      <c r="V21" s="1"/>
    </row>
    <row r="22" spans="1:22" ht="12">
      <c r="A22" s="3"/>
      <c r="B22" s="6"/>
      <c r="C22" s="6"/>
      <c r="D22" s="6"/>
      <c r="E22" s="7"/>
      <c r="F22" s="7"/>
      <c r="G22" s="7"/>
      <c r="H22" s="6"/>
      <c r="I22" s="4"/>
      <c r="J22" s="4"/>
      <c r="K22" s="4"/>
      <c r="L22" s="1"/>
      <c r="M22" s="1"/>
      <c r="N22" s="1"/>
      <c r="O22" s="1"/>
      <c r="P22" s="1"/>
      <c r="Q22" s="1"/>
      <c r="R22" s="1"/>
      <c r="S22" s="1"/>
      <c r="T22" s="1"/>
      <c r="U22" s="1"/>
      <c r="V22" s="1"/>
    </row>
    <row r="23" spans="1:22" ht="12">
      <c r="A23" s="23" t="s">
        <v>110</v>
      </c>
      <c r="B23" s="24"/>
      <c r="C23" s="24"/>
      <c r="D23" s="24"/>
      <c r="E23" s="25"/>
      <c r="F23" s="25"/>
      <c r="G23" s="25"/>
      <c r="H23" s="24"/>
      <c r="I23" s="24"/>
      <c r="J23" s="24">
        <f>SUM(F24:F31)</f>
        <v>610</v>
      </c>
      <c r="K23" s="24">
        <f>SUM(G24:G31)</f>
        <v>900</v>
      </c>
      <c r="L23" s="1"/>
      <c r="M23" s="1"/>
      <c r="N23" s="1"/>
      <c r="O23" s="1"/>
      <c r="P23" s="1"/>
      <c r="Q23" s="1"/>
      <c r="R23" s="1"/>
      <c r="S23" s="1"/>
      <c r="T23" s="1"/>
      <c r="U23" s="1"/>
      <c r="V23" s="1"/>
    </row>
    <row r="24" spans="1:22" ht="48">
      <c r="A24" s="3"/>
      <c r="B24" s="4" t="s">
        <v>94</v>
      </c>
      <c r="C24" s="4" t="s">
        <v>105</v>
      </c>
      <c r="D24" s="4" t="s">
        <v>92</v>
      </c>
      <c r="E24" s="5" t="s">
        <v>32</v>
      </c>
      <c r="F24" s="5">
        <v>40</v>
      </c>
      <c r="G24" s="5">
        <v>60</v>
      </c>
      <c r="H24" s="4" t="s">
        <v>100</v>
      </c>
      <c r="I24" s="4" t="s">
        <v>21</v>
      </c>
      <c r="J24" s="6"/>
      <c r="K24" s="4"/>
      <c r="L24" s="1"/>
      <c r="M24" s="1"/>
      <c r="N24" s="1"/>
      <c r="O24" s="1"/>
      <c r="P24" s="1"/>
      <c r="Q24" s="1"/>
      <c r="R24" s="1"/>
      <c r="S24" s="1"/>
      <c r="T24" s="1"/>
      <c r="U24" s="1"/>
      <c r="V24" s="1"/>
    </row>
    <row r="25" spans="1:22" ht="84">
      <c r="A25" s="3"/>
      <c r="B25" s="4" t="s">
        <v>66</v>
      </c>
      <c r="C25" s="4" t="s">
        <v>97</v>
      </c>
      <c r="D25" s="4" t="s">
        <v>92</v>
      </c>
      <c r="E25" s="5" t="s">
        <v>32</v>
      </c>
      <c r="F25" s="5">
        <v>40</v>
      </c>
      <c r="G25" s="5">
        <v>60</v>
      </c>
      <c r="H25" s="4" t="s">
        <v>100</v>
      </c>
      <c r="I25" s="4"/>
      <c r="J25" s="4"/>
      <c r="K25" s="4"/>
      <c r="L25" s="1"/>
      <c r="M25" s="1"/>
      <c r="N25" s="1"/>
      <c r="O25" s="1"/>
      <c r="P25" s="1"/>
      <c r="Q25" s="1"/>
      <c r="R25" s="1"/>
      <c r="S25" s="1"/>
      <c r="T25" s="1"/>
      <c r="U25" s="1"/>
      <c r="V25" s="1"/>
    </row>
    <row r="26" spans="1:22" ht="60">
      <c r="A26" s="3"/>
      <c r="B26" s="4" t="s">
        <v>30</v>
      </c>
      <c r="C26" s="4" t="s">
        <v>86</v>
      </c>
      <c r="D26" s="4" t="s">
        <v>92</v>
      </c>
      <c r="E26" s="5" t="s">
        <v>33</v>
      </c>
      <c r="F26" s="5">
        <v>150</v>
      </c>
      <c r="G26" s="5">
        <f>F26*1.5</f>
        <v>225</v>
      </c>
      <c r="H26" s="4" t="s">
        <v>100</v>
      </c>
      <c r="I26" s="4" t="s">
        <v>40</v>
      </c>
      <c r="J26" s="4"/>
      <c r="K26" s="4"/>
      <c r="L26" s="1"/>
      <c r="M26" s="1"/>
      <c r="N26" s="1"/>
      <c r="O26" s="1"/>
      <c r="P26" s="1"/>
      <c r="Q26" s="1"/>
      <c r="R26" s="1"/>
      <c r="S26" s="1"/>
      <c r="T26" s="1"/>
      <c r="U26" s="1"/>
      <c r="V26" s="1"/>
    </row>
    <row r="27" spans="1:22" ht="36">
      <c r="A27" s="3"/>
      <c r="B27" s="4" t="s">
        <v>52</v>
      </c>
      <c r="C27" s="4" t="s">
        <v>39</v>
      </c>
      <c r="D27" s="4" t="s">
        <v>50</v>
      </c>
      <c r="E27" s="5" t="s">
        <v>32</v>
      </c>
      <c r="F27" s="5">
        <v>40</v>
      </c>
      <c r="G27" s="5">
        <v>60</v>
      </c>
      <c r="H27" s="4" t="s">
        <v>100</v>
      </c>
      <c r="I27" s="4" t="s">
        <v>73</v>
      </c>
      <c r="J27" s="4"/>
      <c r="K27" s="4"/>
      <c r="L27" s="1"/>
      <c r="M27" s="1"/>
      <c r="N27" s="1"/>
      <c r="O27" s="1"/>
      <c r="P27" s="1"/>
      <c r="Q27" s="1"/>
      <c r="R27" s="1"/>
      <c r="S27" s="1"/>
      <c r="T27" s="1"/>
      <c r="U27" s="1"/>
      <c r="V27" s="1"/>
    </row>
    <row r="28" spans="1:22" ht="36">
      <c r="A28" s="3"/>
      <c r="B28" s="4" t="s">
        <v>54</v>
      </c>
      <c r="C28" s="4" t="s">
        <v>48</v>
      </c>
      <c r="D28" s="4" t="s">
        <v>70</v>
      </c>
      <c r="E28" s="5" t="s">
        <v>32</v>
      </c>
      <c r="F28" s="5">
        <v>0</v>
      </c>
      <c r="G28" s="5">
        <v>60</v>
      </c>
      <c r="H28" s="4" t="s">
        <v>84</v>
      </c>
      <c r="I28" s="4"/>
      <c r="J28" s="4"/>
      <c r="K28" s="4"/>
      <c r="L28" s="1"/>
      <c r="M28" s="1"/>
      <c r="N28" s="1"/>
      <c r="O28" s="1"/>
      <c r="P28" s="1"/>
      <c r="Q28" s="1"/>
      <c r="R28" s="1"/>
      <c r="S28" s="1"/>
      <c r="T28" s="1"/>
      <c r="U28" s="1"/>
      <c r="V28" s="1"/>
    </row>
    <row r="29" spans="1:22" ht="36">
      <c r="A29" s="3"/>
      <c r="B29" s="4" t="s">
        <v>115</v>
      </c>
      <c r="C29" s="4" t="s">
        <v>116</v>
      </c>
      <c r="D29" s="4" t="s">
        <v>92</v>
      </c>
      <c r="E29" s="5" t="s">
        <v>33</v>
      </c>
      <c r="F29" s="5">
        <v>150</v>
      </c>
      <c r="G29" s="5">
        <v>150</v>
      </c>
      <c r="H29" s="4" t="s">
        <v>117</v>
      </c>
      <c r="I29" s="4"/>
      <c r="J29" s="4"/>
      <c r="K29" s="4"/>
      <c r="L29" s="1"/>
      <c r="M29" s="1"/>
      <c r="N29" s="1"/>
      <c r="O29" s="1"/>
      <c r="P29" s="1"/>
      <c r="Q29" s="1"/>
      <c r="R29" s="1"/>
      <c r="S29" s="1"/>
      <c r="T29" s="1"/>
      <c r="U29" s="1"/>
      <c r="V29" s="1"/>
    </row>
    <row r="30" spans="1:22" ht="48">
      <c r="A30" s="3"/>
      <c r="B30" s="4" t="s">
        <v>7</v>
      </c>
      <c r="C30" s="4" t="s">
        <v>12</v>
      </c>
      <c r="D30" s="4" t="s">
        <v>92</v>
      </c>
      <c r="E30" s="5" t="s">
        <v>32</v>
      </c>
      <c r="F30" s="5">
        <v>40</v>
      </c>
      <c r="G30" s="5">
        <v>60</v>
      </c>
      <c r="H30" s="4" t="s">
        <v>4</v>
      </c>
      <c r="I30" s="4"/>
      <c r="J30" s="4"/>
      <c r="K30" s="4"/>
      <c r="L30" s="1"/>
      <c r="M30" s="1"/>
      <c r="N30" s="1"/>
      <c r="O30" s="1"/>
      <c r="P30" s="1"/>
      <c r="Q30" s="1"/>
      <c r="R30" s="1"/>
      <c r="S30" s="1"/>
      <c r="T30" s="1"/>
      <c r="U30" s="1"/>
      <c r="V30" s="1"/>
    </row>
    <row r="31" spans="1:22" ht="60">
      <c r="A31" s="3"/>
      <c r="B31" s="4" t="s">
        <v>63</v>
      </c>
      <c r="C31" s="4" t="s">
        <v>2</v>
      </c>
      <c r="D31" s="4" t="s">
        <v>96</v>
      </c>
      <c r="E31" s="5" t="s">
        <v>33</v>
      </c>
      <c r="F31" s="5">
        <v>150</v>
      </c>
      <c r="G31" s="5">
        <v>225</v>
      </c>
      <c r="H31" s="4" t="s">
        <v>100</v>
      </c>
      <c r="I31" s="4" t="s">
        <v>41</v>
      </c>
      <c r="J31" s="4"/>
      <c r="K31" s="4"/>
      <c r="L31" s="1"/>
      <c r="M31" s="1"/>
      <c r="N31" s="1"/>
      <c r="O31" s="1"/>
      <c r="P31" s="1"/>
      <c r="Q31" s="1"/>
      <c r="R31" s="1"/>
      <c r="S31" s="1"/>
      <c r="T31" s="1"/>
      <c r="U31" s="1"/>
      <c r="V31" s="1"/>
    </row>
    <row r="32" spans="1:22" ht="12">
      <c r="A32" s="29" t="s">
        <v>113</v>
      </c>
      <c r="B32" s="21"/>
      <c r="C32" s="21"/>
      <c r="D32" s="21"/>
      <c r="E32" s="22"/>
      <c r="F32" s="22"/>
      <c r="G32" s="22"/>
      <c r="H32" s="21"/>
      <c r="I32" s="21"/>
      <c r="J32" s="21">
        <f>SUM(F33:F36)</f>
        <v>190</v>
      </c>
      <c r="K32" s="21">
        <f>SUM(G33:G36)</f>
        <v>285</v>
      </c>
      <c r="L32" s="1"/>
      <c r="M32" s="1"/>
      <c r="N32" s="1"/>
      <c r="O32" s="1"/>
      <c r="P32" s="1"/>
      <c r="Q32" s="1"/>
      <c r="R32" s="1"/>
      <c r="S32" s="1"/>
      <c r="T32" s="1"/>
      <c r="U32" s="1"/>
      <c r="V32" s="1"/>
    </row>
    <row r="33" spans="1:22 16384:16384" ht="24">
      <c r="A33" s="3"/>
      <c r="B33" s="4" t="s">
        <v>1</v>
      </c>
      <c r="C33" s="4" t="s">
        <v>114</v>
      </c>
      <c r="D33" s="4"/>
      <c r="E33" s="5"/>
      <c r="F33" s="5">
        <v>0</v>
      </c>
      <c r="G33" s="5">
        <v>0</v>
      </c>
      <c r="H33" s="4" t="s">
        <v>76</v>
      </c>
      <c r="I33" s="4"/>
      <c r="J33" s="4"/>
      <c r="K33" s="4"/>
      <c r="L33" s="1"/>
      <c r="M33" s="1"/>
      <c r="N33" s="1"/>
      <c r="O33" s="1"/>
      <c r="P33" s="1"/>
      <c r="Q33" s="1"/>
      <c r="R33" s="1"/>
      <c r="S33" s="1"/>
      <c r="T33" s="1"/>
      <c r="U33" s="1"/>
      <c r="V33" s="1"/>
    </row>
    <row r="34" spans="1:22 16384:16384" ht="24">
      <c r="A34" s="3"/>
      <c r="B34" s="4" t="s">
        <v>6</v>
      </c>
      <c r="C34" s="4" t="s">
        <v>114</v>
      </c>
      <c r="D34" s="4"/>
      <c r="E34" s="5"/>
      <c r="F34" s="5">
        <v>0</v>
      </c>
      <c r="G34" s="5">
        <v>0</v>
      </c>
      <c r="H34" s="4" t="s">
        <v>76</v>
      </c>
      <c r="I34" s="4"/>
      <c r="J34" s="4"/>
      <c r="K34" s="4"/>
      <c r="L34" s="1"/>
      <c r="M34" s="1"/>
      <c r="N34" s="1"/>
      <c r="O34" s="1"/>
      <c r="P34" s="1"/>
      <c r="Q34" s="1"/>
      <c r="R34" s="1"/>
      <c r="S34" s="1"/>
      <c r="T34" s="1"/>
      <c r="U34" s="1"/>
      <c r="V34" s="1"/>
    </row>
    <row r="35" spans="1:22 16384:16384" ht="36">
      <c r="A35" s="3"/>
      <c r="B35" s="4" t="s">
        <v>27</v>
      </c>
      <c r="C35" s="4" t="s">
        <v>69</v>
      </c>
      <c r="D35" s="4"/>
      <c r="E35" s="5" t="s">
        <v>32</v>
      </c>
      <c r="F35" s="5">
        <v>40</v>
      </c>
      <c r="G35" s="5">
        <v>60</v>
      </c>
      <c r="H35" s="4" t="s">
        <v>60</v>
      </c>
      <c r="I35" s="4"/>
      <c r="J35" s="4"/>
      <c r="K35" s="4"/>
      <c r="L35" s="1"/>
      <c r="M35" s="1"/>
      <c r="N35" s="1"/>
      <c r="O35" s="1"/>
      <c r="P35" s="1"/>
      <c r="Q35" s="1"/>
      <c r="R35" s="1"/>
      <c r="S35" s="1"/>
      <c r="T35" s="1"/>
      <c r="U35" s="1"/>
      <c r="V35" s="1"/>
    </row>
    <row r="36" spans="1:22 16384:16384" ht="48">
      <c r="A36" s="3"/>
      <c r="B36" s="4" t="s">
        <v>8</v>
      </c>
      <c r="C36" s="4" t="s">
        <v>13</v>
      </c>
      <c r="D36" s="4"/>
      <c r="E36" s="5" t="s">
        <v>33</v>
      </c>
      <c r="F36" s="5">
        <v>150</v>
      </c>
      <c r="G36" s="5">
        <v>225</v>
      </c>
      <c r="H36" s="4" t="s">
        <v>55</v>
      </c>
      <c r="I36" s="4"/>
      <c r="J36" s="4"/>
      <c r="K36" s="4"/>
      <c r="L36" s="1"/>
      <c r="M36" s="1"/>
      <c r="N36" s="1"/>
      <c r="O36" s="1"/>
      <c r="P36" s="1"/>
      <c r="Q36" s="1"/>
      <c r="R36" s="1"/>
      <c r="S36" s="1"/>
      <c r="T36" s="1"/>
      <c r="U36" s="1"/>
      <c r="V36" s="1"/>
    </row>
    <row r="37" spans="1:22 16384:16384" ht="12">
      <c r="A37" s="28" t="s">
        <v>118</v>
      </c>
      <c r="B37" s="26"/>
      <c r="C37" s="26"/>
      <c r="D37" s="26"/>
      <c r="E37" s="27"/>
      <c r="F37" s="27"/>
      <c r="G37" s="27"/>
      <c r="H37" s="26"/>
      <c r="I37" s="26"/>
      <c r="J37" s="26">
        <f>SUM(F38:F39)</f>
        <v>300</v>
      </c>
      <c r="K37" s="26">
        <f>SUM(G38:G39)</f>
        <v>375</v>
      </c>
      <c r="L37" s="1"/>
      <c r="M37" s="1"/>
      <c r="N37" s="1"/>
      <c r="O37" s="1"/>
      <c r="P37" s="1"/>
      <c r="Q37" s="1"/>
      <c r="R37" s="1"/>
      <c r="S37" s="1"/>
      <c r="T37" s="1"/>
      <c r="U37" s="1"/>
      <c r="V37" s="1"/>
      <c r="XFD37" s="21"/>
    </row>
    <row r="38" spans="1:22 16384:16384" ht="36">
      <c r="A38" s="3"/>
      <c r="B38" s="4" t="s">
        <v>71</v>
      </c>
      <c r="C38" s="4" t="s">
        <v>22</v>
      </c>
      <c r="D38" s="4"/>
      <c r="E38" s="5" t="s">
        <v>33</v>
      </c>
      <c r="F38" s="5">
        <v>150</v>
      </c>
      <c r="G38" s="5">
        <v>150</v>
      </c>
      <c r="H38" s="4" t="s">
        <v>74</v>
      </c>
      <c r="I38" s="4"/>
      <c r="J38" s="4"/>
      <c r="K38" s="4"/>
      <c r="L38" s="1"/>
      <c r="M38" s="1"/>
      <c r="N38" s="1"/>
      <c r="O38" s="1"/>
      <c r="P38" s="1"/>
      <c r="Q38" s="1"/>
      <c r="R38" s="1"/>
      <c r="S38" s="1"/>
      <c r="T38" s="1"/>
      <c r="U38" s="1"/>
      <c r="V38" s="1"/>
    </row>
    <row r="39" spans="1:22 16384:16384" ht="48">
      <c r="A39" s="3"/>
      <c r="B39" s="4" t="s">
        <v>14</v>
      </c>
      <c r="C39" s="4" t="s">
        <v>93</v>
      </c>
      <c r="D39" s="4" t="s">
        <v>83</v>
      </c>
      <c r="E39" s="5" t="s">
        <v>33</v>
      </c>
      <c r="F39" s="5">
        <v>150</v>
      </c>
      <c r="G39" s="5">
        <f>F39*1.5</f>
        <v>225</v>
      </c>
      <c r="H39" s="4" t="s">
        <v>45</v>
      </c>
      <c r="I39" s="4"/>
      <c r="J39" s="4"/>
      <c r="K39" s="4"/>
      <c r="L39" s="1"/>
      <c r="M39" s="1"/>
      <c r="N39" s="1"/>
      <c r="O39" s="1"/>
      <c r="P39" s="1"/>
      <c r="Q39" s="1"/>
      <c r="R39" s="1"/>
      <c r="S39" s="1"/>
      <c r="T39" s="1"/>
      <c r="U39" s="1"/>
      <c r="V39" s="1"/>
    </row>
    <row r="40" spans="1:22 16384:16384" ht="12.75" customHeight="1">
      <c r="A40" s="33"/>
      <c r="B40" s="34"/>
      <c r="C40" s="34"/>
      <c r="D40" s="34"/>
      <c r="E40" s="34"/>
      <c r="F40" s="34"/>
      <c r="G40" s="34"/>
      <c r="H40" s="34"/>
      <c r="I40" s="34"/>
      <c r="J40" s="34"/>
      <c r="K40" s="34"/>
      <c r="L40" s="1"/>
      <c r="M40" s="1"/>
      <c r="N40" s="1"/>
      <c r="O40" s="1"/>
      <c r="P40" s="1"/>
      <c r="Q40" s="1"/>
      <c r="R40" s="1"/>
      <c r="S40" s="1"/>
      <c r="T40" s="1"/>
      <c r="U40" s="1"/>
      <c r="V40" s="1"/>
    </row>
    <row r="41" spans="1:22 16384:16384" ht="12.75" customHeight="1">
      <c r="A41" s="30"/>
      <c r="B41" s="6" t="s">
        <v>67</v>
      </c>
      <c r="C41" s="6"/>
      <c r="D41" s="6"/>
      <c r="E41" s="7" t="s">
        <v>11</v>
      </c>
      <c r="F41" s="7">
        <f>SUM(F2:F40)</f>
        <v>33890</v>
      </c>
      <c r="G41" s="7">
        <f>SUM(G2:G40)</f>
        <v>53275</v>
      </c>
      <c r="H41" s="6"/>
      <c r="I41" s="6"/>
      <c r="J41" s="7">
        <f>SUM(J2:J40)</f>
        <v>33890</v>
      </c>
      <c r="K41" s="7">
        <f>SUM(K2:K40)</f>
        <v>53275</v>
      </c>
      <c r="L41" s="1"/>
      <c r="M41" s="1"/>
      <c r="N41" s="1"/>
      <c r="O41" s="1"/>
      <c r="P41" s="1"/>
      <c r="Q41" s="1"/>
      <c r="R41" s="1"/>
      <c r="S41" s="1"/>
      <c r="T41" s="1"/>
      <c r="U41" s="1"/>
      <c r="V41" s="1"/>
    </row>
    <row r="42" spans="1:22 16384:16384" ht="12">
      <c r="A42" s="30"/>
      <c r="B42" s="6" t="s">
        <v>123</v>
      </c>
      <c r="C42" s="6">
        <v>100</v>
      </c>
      <c r="D42" s="6"/>
      <c r="E42" s="7"/>
      <c r="F42" s="50">
        <f>ROUND((F41*$C$42),-4)</f>
        <v>3390000</v>
      </c>
      <c r="G42" s="51">
        <f>ROUND((G41*$C$42),-4)</f>
        <v>5330000</v>
      </c>
      <c r="H42" s="6"/>
      <c r="I42" s="6"/>
      <c r="J42" s="6"/>
      <c r="K42" s="6"/>
      <c r="L42" s="1"/>
      <c r="M42" s="1"/>
      <c r="N42" s="1"/>
      <c r="O42" s="1"/>
      <c r="P42" s="1"/>
      <c r="Q42" s="1"/>
      <c r="R42" s="1"/>
      <c r="S42" s="1"/>
      <c r="T42" s="1"/>
      <c r="U42" s="1"/>
      <c r="V42" s="1"/>
    </row>
    <row r="43" spans="1:22 16384:16384" ht="12.75" customHeight="1">
      <c r="A43" s="30"/>
      <c r="B43" s="6" t="s">
        <v>37</v>
      </c>
      <c r="C43" s="6"/>
      <c r="D43" s="6"/>
      <c r="E43" s="7"/>
      <c r="F43" s="32">
        <f>F41/1745</f>
        <v>19.421203438395416</v>
      </c>
      <c r="G43" s="32">
        <f>G41/1745</f>
        <v>30.530085959885387</v>
      </c>
      <c r="H43" s="6"/>
      <c r="I43" s="6"/>
      <c r="J43" s="6"/>
      <c r="K43" s="6"/>
      <c r="L43" s="1"/>
      <c r="M43" s="1"/>
      <c r="N43" s="1"/>
      <c r="O43" s="1"/>
      <c r="P43" s="1"/>
      <c r="Q43" s="1"/>
      <c r="R43" s="1"/>
      <c r="S43" s="1"/>
      <c r="T43" s="1"/>
      <c r="U43" s="1"/>
      <c r="V43" s="1"/>
    </row>
    <row r="44" spans="1:22 16384:16384" ht="12">
      <c r="A44" s="30"/>
      <c r="B44" s="6" t="s">
        <v>10</v>
      </c>
      <c r="C44" s="6"/>
      <c r="D44" s="6"/>
      <c r="E44" s="7"/>
      <c r="F44" s="31">
        <f>ROUNDUP(F42,-5)</f>
        <v>3400000</v>
      </c>
      <c r="G44" s="31">
        <f>ROUNDUP(G42,-5)</f>
        <v>5400000</v>
      </c>
      <c r="H44" s="6"/>
      <c r="I44" s="6"/>
      <c r="J44" s="6"/>
      <c r="K44" s="6"/>
      <c r="L44" s="1"/>
      <c r="M44" s="1"/>
      <c r="N44" s="1"/>
      <c r="O44" s="1"/>
      <c r="P44" s="1"/>
      <c r="Q44" s="1"/>
      <c r="R44" s="1"/>
      <c r="S44" s="1"/>
      <c r="T44" s="1"/>
      <c r="U44" s="1"/>
      <c r="V44" s="1"/>
    </row>
    <row r="45" spans="1:22 16384:16384" ht="12.75" customHeight="1">
      <c r="A45" s="3"/>
      <c r="B45" s="8" t="s">
        <v>95</v>
      </c>
      <c r="C45" s="8"/>
      <c r="D45" s="4"/>
      <c r="E45" s="5"/>
      <c r="F45" s="5"/>
      <c r="G45" s="5"/>
      <c r="H45" s="4"/>
      <c r="I45" s="4"/>
      <c r="J45" s="4"/>
      <c r="K45" s="4"/>
      <c r="L45" s="1"/>
      <c r="M45" s="1"/>
      <c r="N45" s="1"/>
      <c r="O45" s="1"/>
      <c r="P45" s="1"/>
      <c r="Q45" s="1"/>
      <c r="R45" s="1"/>
      <c r="S45" s="1"/>
      <c r="T45" s="1"/>
      <c r="U45" s="1"/>
      <c r="V45" s="1"/>
    </row>
    <row r="46" spans="1:22 16384:16384" ht="24">
      <c r="A46" s="3"/>
      <c r="B46" s="8"/>
      <c r="C46" s="8" t="s">
        <v>38</v>
      </c>
      <c r="D46" s="4"/>
      <c r="E46" s="5"/>
      <c r="F46" s="5" t="s">
        <v>51</v>
      </c>
      <c r="G46" s="5" t="s">
        <v>51</v>
      </c>
      <c r="H46" s="4"/>
      <c r="I46" s="4"/>
      <c r="J46" s="4"/>
      <c r="K46" s="4"/>
      <c r="L46" s="1"/>
      <c r="M46" s="1"/>
      <c r="N46" s="1"/>
      <c r="O46" s="1"/>
      <c r="P46" s="1"/>
      <c r="Q46" s="1"/>
      <c r="R46" s="1"/>
      <c r="S46" s="1"/>
      <c r="T46" s="1"/>
      <c r="U46" s="1"/>
      <c r="V46" s="1"/>
    </row>
    <row r="47" spans="1:22 16384:16384" ht="24">
      <c r="A47" s="3"/>
      <c r="B47" s="8"/>
      <c r="C47" s="8" t="s">
        <v>81</v>
      </c>
      <c r="D47" s="4"/>
      <c r="E47" s="5"/>
      <c r="F47" s="5" t="s">
        <v>51</v>
      </c>
      <c r="G47" s="5" t="s">
        <v>51</v>
      </c>
      <c r="H47" s="4"/>
      <c r="I47" s="4"/>
      <c r="J47" s="4"/>
      <c r="K47" s="4"/>
      <c r="L47" s="1"/>
      <c r="M47" s="1"/>
      <c r="N47" s="1"/>
      <c r="O47" s="1"/>
      <c r="P47" s="1"/>
      <c r="Q47" s="1"/>
      <c r="R47" s="1"/>
      <c r="S47" s="1"/>
      <c r="T47" s="1"/>
      <c r="U47" s="1"/>
      <c r="V47" s="1"/>
    </row>
    <row r="48" spans="1:22 16384:16384" ht="12.75" customHeight="1">
      <c r="B48" s="1"/>
      <c r="C48" s="1"/>
      <c r="D48" s="1"/>
      <c r="E48" s="2"/>
      <c r="F48" s="2"/>
      <c r="G48" s="2"/>
      <c r="H48" s="1"/>
      <c r="I48" s="1"/>
      <c r="J48" s="1"/>
      <c r="K48" s="1"/>
      <c r="L48" s="1"/>
      <c r="M48" s="1"/>
      <c r="N48" s="1"/>
      <c r="O48" s="1"/>
      <c r="P48" s="1"/>
      <c r="Q48" s="1"/>
      <c r="R48" s="1"/>
      <c r="S48" s="1"/>
      <c r="T48" s="1"/>
      <c r="U48" s="1"/>
      <c r="V48" s="1"/>
    </row>
    <row r="49" spans="1:22" ht="29" customHeight="1">
      <c r="A49" s="41" t="s">
        <v>127</v>
      </c>
      <c r="B49" s="42" t="s">
        <v>125</v>
      </c>
      <c r="C49" s="42" t="s">
        <v>126</v>
      </c>
      <c r="D49" s="1"/>
      <c r="E49" s="2"/>
      <c r="F49" s="2"/>
      <c r="G49" s="2"/>
      <c r="H49" s="1"/>
      <c r="I49" s="1"/>
      <c r="J49" s="1"/>
      <c r="K49" s="1"/>
      <c r="L49" s="1"/>
      <c r="M49" s="1"/>
      <c r="N49" s="1"/>
      <c r="O49" s="1"/>
      <c r="P49" s="1"/>
      <c r="Q49" s="1"/>
      <c r="R49" s="1"/>
      <c r="S49" s="1"/>
      <c r="T49" s="1"/>
      <c r="U49" s="1"/>
      <c r="V49" s="1"/>
    </row>
    <row r="50" spans="1:22" ht="25" customHeight="1" thickBot="1">
      <c r="A50" s="40" t="str">
        <f>A2</f>
        <v>Identity Management and IT Security</v>
      </c>
      <c r="B50" s="35">
        <f>J2*$C$42</f>
        <v>212000</v>
      </c>
      <c r="C50" s="35">
        <f>K2*$C$42</f>
        <v>318000</v>
      </c>
      <c r="D50" s="1"/>
      <c r="E50" s="2"/>
      <c r="F50" s="2"/>
      <c r="G50" s="2"/>
      <c r="H50" s="43" t="s">
        <v>128</v>
      </c>
      <c r="I50" s="44" t="s">
        <v>125</v>
      </c>
      <c r="J50" s="45" t="s">
        <v>129</v>
      </c>
      <c r="K50" s="1"/>
      <c r="L50" s="1"/>
      <c r="M50" s="1"/>
      <c r="N50" s="1"/>
      <c r="O50" s="1"/>
      <c r="P50" s="1"/>
      <c r="Q50" s="1"/>
      <c r="R50" s="1"/>
      <c r="S50" s="1"/>
      <c r="T50" s="1"/>
      <c r="U50" s="1"/>
      <c r="V50" s="1"/>
    </row>
    <row r="51" spans="1:22" ht="31" customHeight="1" thickTop="1">
      <c r="A51" s="40" t="str">
        <f>A7</f>
        <v>Direct, Core Workday transactional impact</v>
      </c>
      <c r="B51" s="35">
        <f>J7*$C$42</f>
        <v>1067000</v>
      </c>
      <c r="C51" s="35">
        <f>K7*$C$42</f>
        <v>1853500</v>
      </c>
      <c r="D51" s="1"/>
      <c r="E51" s="2"/>
      <c r="F51" s="2"/>
      <c r="G51" s="2"/>
      <c r="H51" s="36" t="s">
        <v>130</v>
      </c>
      <c r="I51" s="46">
        <f>B56</f>
        <v>3389000</v>
      </c>
      <c r="J51" s="46">
        <f>C56</f>
        <v>5327500</v>
      </c>
      <c r="K51" s="1"/>
      <c r="L51" s="1"/>
      <c r="M51" s="1"/>
      <c r="N51" s="1"/>
      <c r="O51" s="1"/>
      <c r="P51" s="1"/>
      <c r="Q51" s="1"/>
      <c r="R51" s="1"/>
      <c r="S51" s="1"/>
      <c r="T51" s="1"/>
      <c r="U51" s="1"/>
      <c r="V51" s="1"/>
    </row>
    <row r="52" spans="1:22" ht="31" customHeight="1">
      <c r="A52" s="40" t="str">
        <f>A20</f>
        <v>Data delivery, warehouses and BI</v>
      </c>
      <c r="B52" s="35">
        <f>J20*$C$42</f>
        <v>2000000</v>
      </c>
      <c r="C52" s="35">
        <f>K20*$C$42</f>
        <v>3000000</v>
      </c>
      <c r="D52" s="1"/>
      <c r="E52" s="2"/>
      <c r="F52" s="2"/>
      <c r="G52" s="2"/>
      <c r="H52" s="37" t="s">
        <v>132</v>
      </c>
      <c r="I52" s="47">
        <v>410000</v>
      </c>
      <c r="J52" s="47">
        <v>410000</v>
      </c>
      <c r="K52" s="1"/>
      <c r="L52" s="1"/>
      <c r="M52" s="1"/>
      <c r="N52" s="1"/>
      <c r="O52" s="1"/>
      <c r="P52" s="1"/>
      <c r="Q52" s="1"/>
      <c r="R52" s="1"/>
      <c r="S52" s="1"/>
      <c r="T52" s="1"/>
      <c r="U52" s="1"/>
      <c r="V52" s="1"/>
    </row>
    <row r="53" spans="1:22" ht="35" customHeight="1">
      <c r="A53" s="40" t="str">
        <f>A23</f>
        <v>Niche or unit apps</v>
      </c>
      <c r="B53" s="35">
        <f>J23*$C$42</f>
        <v>61000</v>
      </c>
      <c r="C53" s="35">
        <f>K23*$C$42</f>
        <v>90000</v>
      </c>
      <c r="D53" s="1"/>
      <c r="E53" s="2"/>
      <c r="F53" s="2"/>
      <c r="G53" s="2"/>
      <c r="H53" s="38" t="s">
        <v>137</v>
      </c>
      <c r="I53" s="48">
        <f>ROUND((F41*0.25)*150-(F42*0.25),-3)</f>
        <v>423000</v>
      </c>
      <c r="J53" s="48">
        <f>ROUND((G41*0.25)*150-(G42*0.25),-3)</f>
        <v>665000</v>
      </c>
      <c r="K53" s="1"/>
      <c r="L53" s="1"/>
      <c r="M53" s="1"/>
      <c r="N53" s="1"/>
      <c r="O53" s="1"/>
      <c r="P53" s="1"/>
      <c r="Q53" s="1"/>
      <c r="R53" s="1"/>
      <c r="S53" s="1"/>
      <c r="T53" s="1"/>
      <c r="U53" s="1"/>
      <c r="V53" s="1"/>
    </row>
    <row r="54" spans="1:22" ht="35" customHeight="1">
      <c r="A54" s="40" t="str">
        <f>A32</f>
        <v>General Technical</v>
      </c>
      <c r="B54" s="35">
        <f>J32*$C$42</f>
        <v>19000</v>
      </c>
      <c r="C54" s="35">
        <f>K32*$C$42</f>
        <v>28500</v>
      </c>
      <c r="D54" s="1"/>
      <c r="E54" s="2"/>
      <c r="F54" s="2"/>
      <c r="G54" s="2"/>
      <c r="H54" s="37" t="s">
        <v>131</v>
      </c>
      <c r="I54" s="47">
        <v>100000</v>
      </c>
      <c r="J54" s="47">
        <v>500000</v>
      </c>
      <c r="K54" s="1"/>
      <c r="L54" s="1"/>
      <c r="M54" s="1"/>
      <c r="N54" s="1"/>
      <c r="O54" s="1"/>
      <c r="P54" s="1"/>
      <c r="Q54" s="1"/>
      <c r="R54" s="1"/>
      <c r="S54" s="1"/>
      <c r="T54" s="1"/>
      <c r="U54" s="1"/>
      <c r="V54" s="1"/>
    </row>
    <row r="55" spans="1:22" ht="31" customHeight="1">
      <c r="A55" s="40" t="str">
        <f>A37</f>
        <v>Consult/Advise Payroll</v>
      </c>
      <c r="B55" s="35">
        <f>J37*$C$42</f>
        <v>30000</v>
      </c>
      <c r="C55" s="35">
        <f>K37*$C$42</f>
        <v>37500</v>
      </c>
      <c r="D55" s="1"/>
      <c r="E55" s="2"/>
      <c r="F55" s="2"/>
      <c r="G55" s="2"/>
      <c r="H55" s="38" t="s">
        <v>133</v>
      </c>
      <c r="I55" s="48">
        <f>ROUND(15%*I51,-3)</f>
        <v>508000</v>
      </c>
      <c r="J55" s="48">
        <f>ROUND(15%*J51,-3)</f>
        <v>799000</v>
      </c>
      <c r="K55" s="1" t="s">
        <v>11</v>
      </c>
      <c r="L55" s="1"/>
      <c r="M55" s="1"/>
      <c r="N55" s="1"/>
      <c r="O55" s="1"/>
      <c r="P55" s="1"/>
      <c r="Q55" s="1"/>
      <c r="R55" s="1"/>
      <c r="S55" s="1"/>
      <c r="T55" s="1"/>
      <c r="U55" s="1"/>
      <c r="V55" s="1"/>
    </row>
    <row r="56" spans="1:22" ht="32" customHeight="1">
      <c r="A56" s="41" t="s">
        <v>124</v>
      </c>
      <c r="B56" s="35">
        <f>SUM(B50:B55)</f>
        <v>3389000</v>
      </c>
      <c r="C56" s="35">
        <f>SUM(C50:C55)</f>
        <v>5327500</v>
      </c>
      <c r="D56" s="1"/>
      <c r="E56" s="2"/>
      <c r="F56" s="2"/>
      <c r="G56" s="2"/>
      <c r="H56" s="39" t="s">
        <v>134</v>
      </c>
      <c r="I56" s="49">
        <f>ROUND(SUM(I51:I55),-4)</f>
        <v>4830000</v>
      </c>
      <c r="J56" s="49">
        <f>ROUND(SUM(J51:J55),-4)</f>
        <v>7700000</v>
      </c>
      <c r="K56" s="1"/>
      <c r="L56" s="1"/>
      <c r="M56" s="1"/>
      <c r="N56" s="1"/>
      <c r="O56" s="1"/>
      <c r="P56" s="1"/>
      <c r="Q56" s="1"/>
      <c r="R56" s="1"/>
      <c r="S56" s="1"/>
      <c r="T56" s="1"/>
      <c r="U56" s="1"/>
      <c r="V56" s="1"/>
    </row>
    <row r="57" spans="1:22" ht="12.75" customHeight="1">
      <c r="B57" s="1"/>
      <c r="C57" s="1"/>
      <c r="D57" s="1"/>
      <c r="E57" s="2"/>
      <c r="F57" s="2"/>
      <c r="G57" s="2"/>
      <c r="H57" s="1"/>
      <c r="I57" s="1"/>
      <c r="J57" s="1"/>
      <c r="K57" s="1"/>
      <c r="L57" s="1"/>
      <c r="M57" s="1"/>
      <c r="N57" s="1"/>
      <c r="O57" s="1"/>
      <c r="P57" s="1"/>
      <c r="Q57" s="1"/>
      <c r="R57" s="1"/>
      <c r="S57" s="1"/>
      <c r="T57" s="1"/>
      <c r="U57" s="1"/>
      <c r="V57" s="1"/>
    </row>
    <row r="58" spans="1:22" ht="12.75" customHeight="1">
      <c r="B58" s="1"/>
      <c r="C58" s="1"/>
      <c r="D58" s="1"/>
      <c r="E58" s="2"/>
      <c r="F58" s="2"/>
      <c r="G58" s="2"/>
      <c r="H58" s="1"/>
      <c r="I58" s="1"/>
      <c r="J58" s="1"/>
      <c r="K58" s="1"/>
      <c r="L58" s="1"/>
      <c r="M58" s="1"/>
      <c r="N58" s="1"/>
      <c r="O58" s="1"/>
      <c r="P58" s="1"/>
      <c r="Q58" s="1"/>
      <c r="R58" s="1"/>
      <c r="S58" s="1"/>
      <c r="T58" s="1"/>
      <c r="U58" s="1"/>
      <c r="V58" s="1"/>
    </row>
    <row r="59" spans="1:22" ht="12.75" customHeight="1">
      <c r="B59" s="1"/>
      <c r="C59" s="1"/>
      <c r="D59" s="1"/>
      <c r="E59" s="2"/>
      <c r="F59" s="2"/>
      <c r="G59" s="2"/>
      <c r="H59" s="1"/>
      <c r="I59" s="1"/>
      <c r="J59" s="1"/>
      <c r="K59" s="1"/>
      <c r="L59" s="1"/>
      <c r="M59" s="1"/>
      <c r="N59" s="1"/>
      <c r="O59" s="1"/>
      <c r="P59" s="1"/>
      <c r="Q59" s="1"/>
      <c r="R59" s="1"/>
      <c r="S59" s="1"/>
      <c r="T59" s="1"/>
      <c r="U59" s="1"/>
      <c r="V59" s="1"/>
    </row>
    <row r="60" spans="1:22" ht="12.75" customHeight="1">
      <c r="B60" s="1"/>
      <c r="C60" s="1"/>
      <c r="D60" s="1"/>
      <c r="E60" s="2"/>
      <c r="F60" s="2"/>
      <c r="G60" s="2"/>
      <c r="H60" s="1"/>
      <c r="I60" s="1"/>
      <c r="J60" s="1"/>
      <c r="K60" s="1"/>
      <c r="L60" s="1"/>
      <c r="M60" s="1"/>
      <c r="N60" s="1"/>
      <c r="O60" s="1"/>
      <c r="P60" s="1"/>
      <c r="Q60" s="1"/>
      <c r="R60" s="1"/>
      <c r="S60" s="1"/>
      <c r="T60" s="1"/>
      <c r="U60" s="1"/>
      <c r="V60" s="1"/>
    </row>
    <row r="61" spans="1:22" ht="12.75" customHeight="1">
      <c r="B61" s="1"/>
      <c r="C61" s="1"/>
      <c r="D61" s="1"/>
      <c r="E61" s="2"/>
      <c r="F61" s="2"/>
      <c r="G61" s="2"/>
      <c r="H61" s="1"/>
      <c r="I61" s="1"/>
      <c r="J61" s="1"/>
      <c r="K61" s="1"/>
      <c r="L61" s="1"/>
      <c r="M61" s="1"/>
      <c r="N61" s="1"/>
      <c r="O61" s="1"/>
      <c r="P61" s="1"/>
      <c r="Q61" s="1"/>
      <c r="R61" s="1"/>
      <c r="S61" s="1"/>
      <c r="T61" s="1"/>
      <c r="U61" s="1"/>
      <c r="V61" s="1"/>
    </row>
    <row r="62" spans="1:22" ht="12.75" customHeight="1">
      <c r="B62" s="1"/>
      <c r="C62" s="1"/>
      <c r="D62" s="1"/>
      <c r="E62" s="2"/>
      <c r="F62" s="2"/>
      <c r="G62" s="2"/>
      <c r="H62" s="1"/>
      <c r="I62" s="1"/>
      <c r="J62" s="1"/>
      <c r="K62" s="1"/>
      <c r="L62" s="1"/>
      <c r="M62" s="1"/>
      <c r="N62" s="1"/>
      <c r="O62" s="1"/>
      <c r="P62" s="1"/>
      <c r="Q62" s="1"/>
      <c r="R62" s="1"/>
      <c r="S62" s="1"/>
      <c r="T62" s="1"/>
      <c r="U62" s="1"/>
      <c r="V62" s="1"/>
    </row>
    <row r="63" spans="1:22" ht="12.75" customHeight="1">
      <c r="B63" s="1"/>
      <c r="C63" s="1"/>
      <c r="D63" s="1"/>
      <c r="E63" s="2"/>
      <c r="F63" s="2"/>
      <c r="G63" s="2"/>
      <c r="H63" s="1"/>
      <c r="I63" s="1"/>
      <c r="J63" s="1"/>
      <c r="K63" s="1"/>
      <c r="L63" s="1"/>
      <c r="M63" s="1"/>
      <c r="N63" s="1"/>
      <c r="O63" s="1"/>
      <c r="P63" s="1"/>
      <c r="Q63" s="1"/>
      <c r="R63" s="1"/>
      <c r="S63" s="1"/>
      <c r="T63" s="1"/>
      <c r="U63" s="1"/>
      <c r="V63" s="1"/>
    </row>
    <row r="64" spans="1:22" ht="12.75" customHeight="1">
      <c r="B64" s="1"/>
      <c r="C64" s="1"/>
      <c r="D64" s="1"/>
      <c r="E64" s="2"/>
      <c r="F64" s="2"/>
      <c r="G64" s="2"/>
      <c r="H64" s="1"/>
      <c r="I64" s="1"/>
      <c r="J64" s="1"/>
      <c r="K64" s="1"/>
      <c r="L64" s="1"/>
      <c r="M64" s="1"/>
      <c r="N64" s="1"/>
      <c r="O64" s="1"/>
      <c r="P64" s="1"/>
      <c r="Q64" s="1"/>
      <c r="R64" s="1"/>
      <c r="S64" s="1"/>
      <c r="T64" s="1"/>
      <c r="U64" s="1"/>
      <c r="V64" s="1"/>
    </row>
    <row r="65" spans="2:22" ht="12.75" customHeight="1">
      <c r="B65" s="1"/>
      <c r="C65" s="1"/>
      <c r="D65" s="1"/>
      <c r="E65" s="2"/>
      <c r="F65" s="2"/>
      <c r="G65" s="2"/>
      <c r="H65" s="1"/>
      <c r="I65" s="1"/>
      <c r="J65" s="1"/>
      <c r="K65" s="1"/>
      <c r="L65" s="1"/>
      <c r="M65" s="1"/>
      <c r="N65" s="1"/>
      <c r="O65" s="1"/>
      <c r="P65" s="1"/>
      <c r="Q65" s="1"/>
      <c r="R65" s="1"/>
      <c r="S65" s="1"/>
      <c r="T65" s="1"/>
      <c r="U65" s="1"/>
      <c r="V65" s="1"/>
    </row>
    <row r="66" spans="2:22" ht="12.75" customHeight="1">
      <c r="B66" s="1"/>
      <c r="C66" s="1"/>
      <c r="D66" s="1"/>
      <c r="E66" s="2"/>
      <c r="F66" s="2"/>
      <c r="G66" s="2"/>
      <c r="H66" s="1"/>
      <c r="I66" s="1"/>
      <c r="J66" s="1"/>
      <c r="K66" s="1"/>
      <c r="L66" s="1"/>
      <c r="M66" s="1"/>
      <c r="N66" s="1"/>
      <c r="O66" s="1"/>
      <c r="P66" s="1"/>
      <c r="Q66" s="1"/>
      <c r="R66" s="1"/>
      <c r="S66" s="1"/>
      <c r="T66" s="1"/>
      <c r="U66" s="1"/>
      <c r="V66" s="1"/>
    </row>
    <row r="67" spans="2:22" ht="12.75" customHeight="1">
      <c r="B67" s="1"/>
      <c r="C67" s="1"/>
      <c r="D67" s="1"/>
      <c r="E67" s="2"/>
      <c r="F67" s="2"/>
      <c r="G67" s="2"/>
      <c r="H67" s="1"/>
      <c r="I67" s="1"/>
      <c r="J67" s="1"/>
      <c r="K67" s="1"/>
      <c r="L67" s="1"/>
      <c r="M67" s="1"/>
      <c r="N67" s="1"/>
      <c r="O67" s="1"/>
      <c r="P67" s="1"/>
      <c r="Q67" s="1"/>
      <c r="R67" s="1"/>
      <c r="S67" s="1"/>
      <c r="T67" s="1"/>
      <c r="U67" s="1"/>
      <c r="V67" s="1"/>
    </row>
    <row r="68" spans="2:22" ht="12.75" customHeight="1">
      <c r="B68" s="1"/>
      <c r="C68" s="1"/>
      <c r="D68" s="1"/>
      <c r="E68" s="2"/>
      <c r="F68" s="2"/>
      <c r="G68" s="2"/>
      <c r="H68" s="1"/>
      <c r="I68" s="1"/>
      <c r="J68" s="1"/>
      <c r="K68" s="1"/>
      <c r="L68" s="1"/>
      <c r="M68" s="1"/>
      <c r="N68" s="1"/>
      <c r="O68" s="1"/>
      <c r="P68" s="1"/>
      <c r="Q68" s="1"/>
      <c r="R68" s="1"/>
      <c r="S68" s="1"/>
      <c r="T68" s="1"/>
      <c r="U68" s="1"/>
      <c r="V68" s="1"/>
    </row>
    <row r="69" spans="2:22" ht="12.75" customHeight="1">
      <c r="B69" s="1"/>
      <c r="C69" s="1"/>
      <c r="D69" s="1"/>
      <c r="E69" s="2"/>
      <c r="F69" s="2"/>
      <c r="G69" s="2"/>
      <c r="H69" s="1"/>
      <c r="I69" s="1"/>
      <c r="J69" s="1"/>
      <c r="K69" s="1"/>
      <c r="L69" s="1"/>
      <c r="M69" s="1"/>
      <c r="N69" s="1"/>
      <c r="O69" s="1"/>
      <c r="P69" s="1"/>
      <c r="Q69" s="1"/>
      <c r="R69" s="1"/>
      <c r="S69" s="1"/>
      <c r="T69" s="1"/>
      <c r="U69" s="1"/>
      <c r="V69" s="1"/>
    </row>
    <row r="70" spans="2:22" ht="12.75" customHeight="1">
      <c r="B70" s="1"/>
      <c r="C70" s="1"/>
      <c r="D70" s="1"/>
      <c r="E70" s="2"/>
      <c r="F70" s="2"/>
      <c r="G70" s="2"/>
      <c r="H70" s="1"/>
      <c r="I70" s="1"/>
      <c r="J70" s="1"/>
      <c r="K70" s="1"/>
      <c r="L70" s="1"/>
      <c r="M70" s="1"/>
      <c r="N70" s="1"/>
      <c r="O70" s="1"/>
      <c r="P70" s="1"/>
      <c r="Q70" s="1"/>
      <c r="R70" s="1"/>
      <c r="S70" s="1"/>
      <c r="T70" s="1"/>
      <c r="U70" s="1"/>
      <c r="V70" s="1"/>
    </row>
    <row r="71" spans="2:22" ht="12.75" customHeight="1">
      <c r="B71" s="1"/>
      <c r="C71" s="1"/>
      <c r="D71" s="1"/>
      <c r="E71" s="2"/>
      <c r="F71" s="2"/>
      <c r="G71" s="2"/>
      <c r="H71" s="1"/>
      <c r="I71" s="1"/>
      <c r="J71" s="1"/>
      <c r="K71" s="1"/>
      <c r="L71" s="1"/>
      <c r="M71" s="1"/>
      <c r="N71" s="1"/>
      <c r="O71" s="1"/>
      <c r="P71" s="1"/>
      <c r="Q71" s="1"/>
      <c r="R71" s="1"/>
      <c r="S71" s="1"/>
      <c r="T71" s="1"/>
      <c r="U71" s="1"/>
      <c r="V71" s="1"/>
    </row>
    <row r="72" spans="2:22" ht="12.75" customHeight="1">
      <c r="B72" s="1"/>
      <c r="C72" s="1"/>
      <c r="D72" s="1"/>
      <c r="E72" s="2"/>
      <c r="F72" s="2"/>
      <c r="G72" s="2"/>
      <c r="H72" s="1"/>
      <c r="I72" s="1"/>
      <c r="J72" s="1"/>
      <c r="K72" s="1"/>
      <c r="L72" s="1"/>
      <c r="M72" s="1"/>
      <c r="N72" s="1"/>
      <c r="O72" s="1"/>
      <c r="P72" s="1"/>
      <c r="Q72" s="1"/>
      <c r="R72" s="1"/>
      <c r="S72" s="1"/>
      <c r="T72" s="1"/>
      <c r="U72" s="1"/>
      <c r="V72" s="1"/>
    </row>
    <row r="73" spans="2:22" ht="12.75" customHeight="1">
      <c r="B73" s="1"/>
      <c r="C73" s="1"/>
      <c r="D73" s="1"/>
      <c r="E73" s="2"/>
      <c r="F73" s="2"/>
      <c r="G73" s="2"/>
      <c r="H73" s="1"/>
      <c r="I73" s="1"/>
      <c r="J73" s="1"/>
      <c r="K73" s="1"/>
      <c r="L73" s="1"/>
      <c r="M73" s="1"/>
      <c r="N73" s="1"/>
      <c r="O73" s="1"/>
      <c r="P73" s="1"/>
      <c r="Q73" s="1"/>
      <c r="R73" s="1"/>
      <c r="S73" s="1"/>
      <c r="T73" s="1"/>
      <c r="U73" s="1"/>
      <c r="V73" s="1"/>
    </row>
    <row r="74" spans="2:22" ht="12.75" customHeight="1">
      <c r="B74" s="1"/>
      <c r="C74" s="1"/>
      <c r="D74" s="1"/>
      <c r="E74" s="2"/>
      <c r="F74" s="2"/>
      <c r="G74" s="2"/>
      <c r="H74" s="1"/>
      <c r="I74" s="1"/>
      <c r="J74" s="1"/>
      <c r="K74" s="1"/>
      <c r="L74" s="1"/>
      <c r="M74" s="1"/>
      <c r="N74" s="1"/>
      <c r="O74" s="1"/>
      <c r="P74" s="1"/>
      <c r="Q74" s="1"/>
      <c r="R74" s="1"/>
      <c r="S74" s="1"/>
      <c r="T74" s="1"/>
      <c r="U74" s="1"/>
      <c r="V74" s="1"/>
    </row>
    <row r="75" spans="2:22" ht="12.75" customHeight="1">
      <c r="B75" s="1"/>
      <c r="C75" s="1"/>
      <c r="D75" s="1"/>
      <c r="E75" s="2"/>
      <c r="F75" s="2"/>
      <c r="G75" s="2"/>
      <c r="H75" s="1"/>
      <c r="I75" s="1"/>
      <c r="J75" s="1"/>
      <c r="K75" s="1"/>
      <c r="L75" s="1"/>
      <c r="M75" s="1"/>
      <c r="N75" s="1"/>
      <c r="O75" s="1"/>
      <c r="P75" s="1"/>
      <c r="Q75" s="1"/>
      <c r="R75" s="1"/>
      <c r="S75" s="1"/>
      <c r="T75" s="1"/>
      <c r="U75" s="1"/>
      <c r="V75" s="1"/>
    </row>
    <row r="76" spans="2:22" ht="12.75" customHeight="1">
      <c r="B76" s="1"/>
      <c r="C76" s="1"/>
      <c r="D76" s="1"/>
      <c r="E76" s="2"/>
      <c r="F76" s="2"/>
      <c r="G76" s="2"/>
      <c r="H76" s="1"/>
      <c r="I76" s="1"/>
      <c r="J76" s="1"/>
      <c r="K76" s="1"/>
      <c r="L76" s="1"/>
      <c r="M76" s="1"/>
      <c r="N76" s="1"/>
      <c r="O76" s="1"/>
      <c r="P76" s="1"/>
      <c r="Q76" s="1"/>
      <c r="R76" s="1"/>
      <c r="S76" s="1"/>
      <c r="T76" s="1"/>
      <c r="U76" s="1"/>
      <c r="V76" s="1"/>
    </row>
    <row r="77" spans="2:22" ht="12.75" customHeight="1">
      <c r="B77" s="1"/>
      <c r="C77" s="1"/>
      <c r="D77" s="1"/>
      <c r="E77" s="2"/>
      <c r="F77" s="2"/>
      <c r="G77" s="2"/>
      <c r="H77" s="1"/>
      <c r="I77" s="1"/>
      <c r="J77" s="1"/>
      <c r="K77" s="1"/>
      <c r="L77" s="1"/>
      <c r="M77" s="1"/>
      <c r="N77" s="1"/>
      <c r="O77" s="1"/>
      <c r="P77" s="1"/>
      <c r="Q77" s="1"/>
      <c r="R77" s="1"/>
      <c r="S77" s="1"/>
      <c r="T77" s="1"/>
      <c r="U77" s="1"/>
      <c r="V77" s="1"/>
    </row>
    <row r="78" spans="2:22" ht="12.75" customHeight="1">
      <c r="B78" s="1"/>
      <c r="C78" s="1"/>
      <c r="D78" s="1"/>
      <c r="E78" s="2"/>
      <c r="F78" s="2"/>
      <c r="G78" s="2"/>
      <c r="H78" s="1"/>
      <c r="I78" s="1"/>
      <c r="J78" s="1"/>
      <c r="K78" s="1"/>
      <c r="L78" s="1"/>
      <c r="M78" s="1"/>
      <c r="N78" s="1"/>
      <c r="O78" s="1"/>
      <c r="P78" s="1"/>
      <c r="Q78" s="1"/>
      <c r="R78" s="1"/>
      <c r="S78" s="1"/>
      <c r="T78" s="1"/>
      <c r="U78" s="1"/>
      <c r="V78" s="1"/>
    </row>
    <row r="79" spans="2:22" ht="12.75" customHeight="1">
      <c r="B79" s="1"/>
      <c r="C79" s="1"/>
      <c r="D79" s="1"/>
      <c r="E79" s="2"/>
      <c r="F79" s="2"/>
      <c r="G79" s="2"/>
      <c r="H79" s="1"/>
      <c r="I79" s="1"/>
      <c r="J79" s="1"/>
      <c r="K79" s="1"/>
      <c r="L79" s="1"/>
      <c r="M79" s="1"/>
      <c r="N79" s="1"/>
      <c r="O79" s="1"/>
      <c r="P79" s="1"/>
      <c r="Q79" s="1"/>
      <c r="R79" s="1"/>
      <c r="S79" s="1"/>
      <c r="T79" s="1"/>
      <c r="U79" s="1"/>
      <c r="V79" s="1"/>
    </row>
    <row r="80" spans="2:22" ht="12.75" customHeight="1">
      <c r="B80" s="1"/>
      <c r="C80" s="1"/>
      <c r="D80" s="1"/>
      <c r="E80" s="2"/>
      <c r="F80" s="2"/>
      <c r="G80" s="2"/>
      <c r="H80" s="1"/>
      <c r="I80" s="1"/>
      <c r="J80" s="1"/>
      <c r="K80" s="1"/>
      <c r="L80" s="1"/>
      <c r="M80" s="1"/>
      <c r="N80" s="1"/>
      <c r="O80" s="1"/>
      <c r="P80" s="1"/>
      <c r="Q80" s="1"/>
      <c r="R80" s="1"/>
      <c r="S80" s="1"/>
      <c r="T80" s="1"/>
      <c r="U80" s="1"/>
      <c r="V80" s="1"/>
    </row>
    <row r="81" spans="2:22" ht="12.75" customHeight="1">
      <c r="B81" s="1"/>
      <c r="C81" s="1"/>
      <c r="D81" s="1"/>
      <c r="E81" s="2"/>
      <c r="F81" s="2"/>
      <c r="G81" s="2"/>
      <c r="H81" s="1"/>
      <c r="I81" s="1"/>
      <c r="J81" s="1"/>
      <c r="K81" s="1"/>
      <c r="L81" s="1"/>
      <c r="M81" s="1"/>
      <c r="N81" s="1"/>
      <c r="O81" s="1"/>
      <c r="P81" s="1"/>
      <c r="Q81" s="1"/>
      <c r="R81" s="1"/>
      <c r="S81" s="1"/>
      <c r="T81" s="1"/>
      <c r="U81" s="1"/>
      <c r="V81" s="1"/>
    </row>
    <row r="82" spans="2:22" ht="12.75" customHeight="1">
      <c r="B82" s="1"/>
      <c r="C82" s="1"/>
      <c r="D82" s="1"/>
      <c r="E82" s="2"/>
      <c r="F82" s="2"/>
      <c r="G82" s="2"/>
      <c r="H82" s="1"/>
      <c r="I82" s="1"/>
      <c r="J82" s="1"/>
      <c r="K82" s="1"/>
      <c r="L82" s="1"/>
      <c r="M82" s="1"/>
      <c r="N82" s="1"/>
      <c r="O82" s="1"/>
      <c r="P82" s="1"/>
      <c r="Q82" s="1"/>
      <c r="R82" s="1"/>
      <c r="S82" s="1"/>
      <c r="T82" s="1"/>
      <c r="U82" s="1"/>
      <c r="V82" s="1"/>
    </row>
    <row r="83" spans="2:22" ht="12.75" customHeight="1">
      <c r="B83" s="1"/>
      <c r="C83" s="1"/>
      <c r="D83" s="1"/>
      <c r="E83" s="2"/>
      <c r="F83" s="2"/>
      <c r="G83" s="2"/>
      <c r="H83" s="1"/>
      <c r="I83" s="1"/>
      <c r="J83" s="1"/>
      <c r="K83" s="1"/>
      <c r="L83" s="1"/>
      <c r="M83" s="1"/>
      <c r="N83" s="1"/>
      <c r="O83" s="1"/>
      <c r="P83" s="1"/>
      <c r="Q83" s="1"/>
      <c r="R83" s="1"/>
      <c r="S83" s="1"/>
      <c r="T83" s="1"/>
      <c r="U83" s="1"/>
      <c r="V83" s="1"/>
    </row>
    <row r="84" spans="2:22" ht="12.75" customHeight="1">
      <c r="B84" s="1"/>
      <c r="C84" s="1"/>
      <c r="D84" s="1"/>
      <c r="E84" s="2"/>
      <c r="F84" s="2"/>
      <c r="G84" s="2"/>
      <c r="H84" s="1"/>
      <c r="I84" s="1"/>
      <c r="J84" s="1"/>
      <c r="K84" s="1"/>
      <c r="L84" s="1"/>
      <c r="M84" s="1"/>
      <c r="N84" s="1"/>
      <c r="O84" s="1"/>
      <c r="P84" s="1"/>
      <c r="Q84" s="1"/>
      <c r="R84" s="1"/>
      <c r="S84" s="1"/>
      <c r="T84" s="1"/>
      <c r="U84" s="1"/>
      <c r="V84" s="1"/>
    </row>
    <row r="85" spans="2:22" ht="12.75" customHeight="1">
      <c r="B85" s="1"/>
      <c r="C85" s="1"/>
      <c r="D85" s="1"/>
      <c r="E85" s="2"/>
      <c r="F85" s="2"/>
      <c r="G85" s="2"/>
      <c r="H85" s="1"/>
      <c r="I85" s="1"/>
      <c r="J85" s="1"/>
      <c r="K85" s="1"/>
      <c r="L85" s="1"/>
      <c r="M85" s="1"/>
      <c r="N85" s="1"/>
      <c r="O85" s="1"/>
      <c r="P85" s="1"/>
      <c r="Q85" s="1"/>
      <c r="R85" s="1"/>
      <c r="S85" s="1"/>
      <c r="T85" s="1"/>
      <c r="U85" s="1"/>
      <c r="V85" s="1"/>
    </row>
    <row r="86" spans="2:22" ht="12.75" customHeight="1">
      <c r="B86" s="1"/>
      <c r="C86" s="1"/>
      <c r="D86" s="1"/>
      <c r="E86" s="2"/>
      <c r="F86" s="2"/>
      <c r="G86" s="2"/>
      <c r="H86" s="1"/>
      <c r="I86" s="1"/>
      <c r="J86" s="1"/>
      <c r="K86" s="1"/>
      <c r="L86" s="1"/>
      <c r="M86" s="1"/>
      <c r="N86" s="1"/>
      <c r="O86" s="1"/>
      <c r="P86" s="1"/>
      <c r="Q86" s="1"/>
      <c r="R86" s="1"/>
      <c r="S86" s="1"/>
      <c r="T86" s="1"/>
      <c r="U86" s="1"/>
      <c r="V86" s="1"/>
    </row>
    <row r="87" spans="2:22" ht="12.75" customHeight="1">
      <c r="B87" s="1"/>
      <c r="C87" s="1"/>
      <c r="D87" s="1"/>
      <c r="E87" s="2"/>
      <c r="F87" s="2"/>
      <c r="G87" s="2"/>
      <c r="H87" s="1"/>
      <c r="I87" s="1"/>
      <c r="J87" s="1"/>
      <c r="K87" s="1"/>
      <c r="L87" s="1"/>
      <c r="M87" s="1"/>
      <c r="N87" s="1"/>
      <c r="O87" s="1"/>
      <c r="P87" s="1"/>
      <c r="Q87" s="1"/>
      <c r="R87" s="1"/>
      <c r="S87" s="1"/>
      <c r="T87" s="1"/>
      <c r="U87" s="1"/>
      <c r="V87" s="1"/>
    </row>
    <row r="88" spans="2:22" ht="12.75" customHeight="1">
      <c r="B88" s="1"/>
      <c r="C88" s="1"/>
      <c r="D88" s="1"/>
      <c r="E88" s="2"/>
      <c r="F88" s="2"/>
      <c r="G88" s="2"/>
      <c r="H88" s="1"/>
      <c r="I88" s="1"/>
      <c r="J88" s="1"/>
      <c r="K88" s="1"/>
      <c r="L88" s="1"/>
      <c r="M88" s="1"/>
      <c r="N88" s="1"/>
      <c r="O88" s="1"/>
      <c r="P88" s="1"/>
      <c r="Q88" s="1"/>
      <c r="R88" s="1"/>
      <c r="S88" s="1"/>
      <c r="T88" s="1"/>
      <c r="U88" s="1"/>
      <c r="V88" s="1"/>
    </row>
    <row r="89" spans="2:22" ht="12.75" customHeight="1">
      <c r="B89" s="1"/>
      <c r="C89" s="1"/>
      <c r="D89" s="1"/>
      <c r="E89" s="2"/>
      <c r="F89" s="2"/>
      <c r="G89" s="2"/>
      <c r="H89" s="1"/>
      <c r="I89" s="1"/>
      <c r="J89" s="1"/>
      <c r="K89" s="1"/>
      <c r="L89" s="1"/>
      <c r="M89" s="1"/>
      <c r="N89" s="1"/>
      <c r="O89" s="1"/>
      <c r="P89" s="1"/>
      <c r="Q89" s="1"/>
      <c r="R89" s="1"/>
      <c r="S89" s="1"/>
      <c r="T89" s="1"/>
      <c r="U89" s="1"/>
      <c r="V89" s="1"/>
    </row>
    <row r="90" spans="2:22" ht="12.75" customHeight="1">
      <c r="B90" s="1"/>
      <c r="C90" s="1"/>
      <c r="D90" s="1"/>
      <c r="E90" s="2"/>
      <c r="F90" s="2"/>
      <c r="G90" s="2"/>
      <c r="H90" s="1"/>
      <c r="I90" s="1"/>
      <c r="J90" s="1"/>
      <c r="K90" s="1"/>
      <c r="L90" s="1"/>
      <c r="M90" s="1"/>
      <c r="N90" s="1"/>
      <c r="O90" s="1"/>
      <c r="P90" s="1"/>
      <c r="Q90" s="1"/>
      <c r="R90" s="1"/>
      <c r="S90" s="1"/>
      <c r="T90" s="1"/>
      <c r="U90" s="1"/>
      <c r="V90" s="1"/>
    </row>
    <row r="91" spans="2:22" ht="12.75" customHeight="1">
      <c r="B91" s="1"/>
      <c r="C91" s="1"/>
      <c r="D91" s="1"/>
      <c r="E91" s="2"/>
      <c r="F91" s="2"/>
      <c r="G91" s="2"/>
      <c r="H91" s="1"/>
      <c r="I91" s="1"/>
      <c r="J91" s="1"/>
      <c r="K91" s="1"/>
      <c r="L91" s="1"/>
      <c r="M91" s="1"/>
      <c r="N91" s="1"/>
      <c r="O91" s="1"/>
      <c r="P91" s="1"/>
      <c r="Q91" s="1"/>
      <c r="R91" s="1"/>
      <c r="S91" s="1"/>
      <c r="T91" s="1"/>
      <c r="U91" s="1"/>
      <c r="V91" s="1"/>
    </row>
    <row r="92" spans="2:22" ht="12.75" customHeight="1">
      <c r="B92" s="1"/>
      <c r="C92" s="1"/>
      <c r="D92" s="1"/>
      <c r="E92" s="2"/>
      <c r="F92" s="2"/>
      <c r="G92" s="2"/>
      <c r="H92" s="1"/>
      <c r="I92" s="1"/>
      <c r="J92" s="1"/>
      <c r="K92" s="1"/>
      <c r="L92" s="1"/>
      <c r="M92" s="1"/>
      <c r="N92" s="1"/>
      <c r="O92" s="1"/>
      <c r="P92" s="1"/>
      <c r="Q92" s="1"/>
      <c r="R92" s="1"/>
      <c r="S92" s="1"/>
      <c r="T92" s="1"/>
      <c r="U92" s="1"/>
      <c r="V92" s="1"/>
    </row>
  </sheetData>
  <pageMargins left="0.75" right="0.75" top="1" bottom="1" header="0.5" footer="0.5"/>
  <pageSetup paperSize="9" orientation="portrait" horizontalDpi="300" verticalDpi="300"/>
  <drawing r:id="rId1"/>
  <tableParts count="2">
    <tablePart r:id="rId2"/>
    <tablePart r:id="rId3"/>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2011-05-12T14:21:57Z</dcterms:modified>
</cp:coreProperties>
</file>