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Fluidization Velocity" sheetId="2" r:id="rId1"/>
  </sheets>
  <calcPr calcId="125725"/>
</workbook>
</file>

<file path=xl/calcChain.xml><?xml version="1.0" encoding="utf-8"?>
<calcChain xmlns="http://schemas.openxmlformats.org/spreadsheetml/2006/main">
  <c r="D3" i="2"/>
  <c r="D4"/>
  <c r="D5"/>
  <c r="D6"/>
  <c r="D7"/>
  <c r="D8"/>
  <c r="D9"/>
  <c r="D10"/>
  <c r="D11"/>
  <c r="D12"/>
  <c r="D13"/>
  <c r="D14"/>
  <c r="D15"/>
  <c r="D16"/>
  <c r="D17"/>
  <c r="D18"/>
  <c r="D19"/>
  <c r="D20"/>
  <c r="D2"/>
  <c r="E3"/>
  <c r="F3" s="1"/>
  <c r="E4"/>
  <c r="F4" s="1"/>
  <c r="E5"/>
  <c r="F5" s="1"/>
  <c r="E6"/>
  <c r="F6" s="1"/>
  <c r="E7"/>
  <c r="F7" s="1"/>
  <c r="E8"/>
  <c r="F8" s="1"/>
  <c r="E9"/>
  <c r="F9" s="1"/>
  <c r="E10"/>
  <c r="F10" s="1"/>
  <c r="E11"/>
  <c r="F11" s="1"/>
  <c r="E12"/>
  <c r="F12" s="1"/>
  <c r="E13"/>
  <c r="F13" s="1"/>
  <c r="E14"/>
  <c r="F14" s="1"/>
  <c r="E15"/>
  <c r="F15" s="1"/>
  <c r="E16"/>
  <c r="F16" s="1"/>
  <c r="E17"/>
  <c r="F17" s="1"/>
  <c r="E18"/>
  <c r="F18" s="1"/>
  <c r="E19"/>
  <c r="F19" s="1"/>
  <c r="E20"/>
  <c r="F20" s="1"/>
  <c r="E2"/>
  <c r="F2" s="1"/>
  <c r="I2"/>
  <c r="B3" s="1"/>
  <c r="G3" s="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3"/>
  <c r="B20" l="1"/>
  <c r="G20" s="1"/>
  <c r="B18"/>
  <c r="G18" s="1"/>
  <c r="B16"/>
  <c r="G16" s="1"/>
  <c r="B14"/>
  <c r="G14" s="1"/>
  <c r="B12"/>
  <c r="G12" s="1"/>
  <c r="B10"/>
  <c r="G10" s="1"/>
  <c r="B8"/>
  <c r="G8" s="1"/>
  <c r="B6"/>
  <c r="G6" s="1"/>
  <c r="B4"/>
  <c r="G4" s="1"/>
  <c r="B2"/>
  <c r="G2" s="1"/>
  <c r="B19"/>
  <c r="G19" s="1"/>
  <c r="B17"/>
  <c r="G17" s="1"/>
  <c r="B15"/>
  <c r="G15" s="1"/>
  <c r="B13"/>
  <c r="G13" s="1"/>
  <c r="B11"/>
  <c r="G11" s="1"/>
  <c r="B9"/>
  <c r="G9" s="1"/>
  <c r="B7"/>
  <c r="G7" s="1"/>
  <c r="B5"/>
  <c r="G5" s="1"/>
</calcChain>
</file>

<file path=xl/sharedStrings.xml><?xml version="1.0" encoding="utf-8"?>
<sst xmlns="http://schemas.openxmlformats.org/spreadsheetml/2006/main" count="17" uniqueCount="16">
  <si>
    <t>D Filter</t>
  </si>
  <si>
    <t>A Filter</t>
  </si>
  <si>
    <t>m</t>
  </si>
  <si>
    <t>m^2</t>
  </si>
  <si>
    <t>porosity</t>
  </si>
  <si>
    <t>m/s</t>
  </si>
  <si>
    <t>Ke</t>
  </si>
  <si>
    <t>Ne</t>
  </si>
  <si>
    <t xml:space="preserve">H Filter </t>
  </si>
  <si>
    <t>Expansion Porosity</t>
  </si>
  <si>
    <t>Flow Rate   (mL/min)</t>
  </si>
  <si>
    <t>Velocity     (m/s)</t>
  </si>
  <si>
    <t>Height           (m)</t>
  </si>
  <si>
    <t>Expansion             (%)</t>
  </si>
  <si>
    <t>Calculated Fluidization Velocity            (m/s)</t>
  </si>
  <si>
    <t>% Error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</si>
</sst>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Fluidization Velocity vs Expansion </a:t>
            </a:r>
          </a:p>
        </c:rich>
      </c:tx>
      <c:layout>
        <c:manualLayout>
          <c:xMode val="edge"/>
          <c:yMode val="edge"/>
          <c:x val="0.23404976247127993"/>
          <c:y val="1.5649452269170583E-2"/>
        </c:manualLayout>
      </c:layout>
    </c:title>
    <c:plotArea>
      <c:layout/>
      <c:scatterChart>
        <c:scatterStyle val="smoothMarker"/>
        <c:ser>
          <c:idx val="0"/>
          <c:order val="0"/>
          <c:tx>
            <c:v>Calculated Fluidization Velocity vs Expansion</c:v>
          </c:tx>
          <c:xVal>
            <c:numRef>
              <c:f>'Fluidization Velocity'!$D$4:$D$20</c:f>
              <c:numCache>
                <c:formatCode>General</c:formatCode>
                <c:ptCount val="17"/>
                <c:pt idx="0">
                  <c:v>0</c:v>
                </c:pt>
                <c:pt idx="1">
                  <c:v>1.999999999999988</c:v>
                </c:pt>
                <c:pt idx="2">
                  <c:v>3.9999999999999898</c:v>
                </c:pt>
                <c:pt idx="3">
                  <c:v>6.999999999999992</c:v>
                </c:pt>
                <c:pt idx="4">
                  <c:v>8.9999999999999947</c:v>
                </c:pt>
                <c:pt idx="5">
                  <c:v>9.9999999999999947</c:v>
                </c:pt>
                <c:pt idx="6">
                  <c:v>13.999999999999998</c:v>
                </c:pt>
                <c:pt idx="7">
                  <c:v>16</c:v>
                </c:pt>
                <c:pt idx="8">
                  <c:v>17.999999999999989</c:v>
                </c:pt>
                <c:pt idx="9">
                  <c:v>19.999999999999989</c:v>
                </c:pt>
                <c:pt idx="10">
                  <c:v>24.999999999999993</c:v>
                </c:pt>
                <c:pt idx="11">
                  <c:v>24.999999999999993</c:v>
                </c:pt>
                <c:pt idx="12">
                  <c:v>27.999999999999996</c:v>
                </c:pt>
                <c:pt idx="13">
                  <c:v>28.999999999999996</c:v>
                </c:pt>
                <c:pt idx="14">
                  <c:v>30</c:v>
                </c:pt>
                <c:pt idx="15">
                  <c:v>34</c:v>
                </c:pt>
                <c:pt idx="16">
                  <c:v>38.000000000000007</c:v>
                </c:pt>
              </c:numCache>
            </c:numRef>
          </c:xVal>
          <c:yVal>
            <c:numRef>
              <c:f>'Fluidization Velocity'!$F$4:$F$20</c:f>
              <c:numCache>
                <c:formatCode>General</c:formatCode>
                <c:ptCount val="17"/>
                <c:pt idx="0">
                  <c:v>1.9016038736341012E-3</c:v>
                </c:pt>
                <c:pt idx="1">
                  <c:v>2.1088129487863722E-3</c:v>
                </c:pt>
                <c:pt idx="2">
                  <c:v>2.3229197122907014E-3</c:v>
                </c:pt>
                <c:pt idx="3">
                  <c:v>2.6556683802080772E-3</c:v>
                </c:pt>
                <c:pt idx="4">
                  <c:v>2.8843759996789661E-3</c:v>
                </c:pt>
                <c:pt idx="5">
                  <c:v>3.0005846218973541E-3</c:v>
                </c:pt>
                <c:pt idx="6">
                  <c:v>3.4762774386079848E-3</c:v>
                </c:pt>
                <c:pt idx="7">
                  <c:v>3.7197930540416495E-3</c:v>
                </c:pt>
                <c:pt idx="8">
                  <c:v>3.9664874389249757E-3</c:v>
                </c:pt>
                <c:pt idx="9">
                  <c:v>4.2159454198115601E-3</c:v>
                </c:pt>
                <c:pt idx="10">
                  <c:v>4.8491981904286311E-3</c:v>
                </c:pt>
                <c:pt idx="11">
                  <c:v>4.8491981904286311E-3</c:v>
                </c:pt>
                <c:pt idx="12">
                  <c:v>5.2340351292778859E-3</c:v>
                </c:pt>
                <c:pt idx="13">
                  <c:v>5.3628972194542223E-3</c:v>
                </c:pt>
                <c:pt idx="14">
                  <c:v>5.4919924316393712E-3</c:v>
                </c:pt>
                <c:pt idx="15">
                  <c:v>6.0100607205907583E-3</c:v>
                </c:pt>
                <c:pt idx="16">
                  <c:v>6.5294254318210097E-3</c:v>
                </c:pt>
              </c:numCache>
            </c:numRef>
          </c:yVal>
          <c:smooth val="1"/>
        </c:ser>
        <c:ser>
          <c:idx val="1"/>
          <c:order val="1"/>
          <c:tx>
            <c:v>Actual Fluidization Velocity vs Expansion</c:v>
          </c:tx>
          <c:xVal>
            <c:numRef>
              <c:f>'Fluidization Velocity'!$D$4:$D$20</c:f>
              <c:numCache>
                <c:formatCode>General</c:formatCode>
                <c:ptCount val="17"/>
                <c:pt idx="0">
                  <c:v>0</c:v>
                </c:pt>
                <c:pt idx="1">
                  <c:v>1.999999999999988</c:v>
                </c:pt>
                <c:pt idx="2">
                  <c:v>3.9999999999999898</c:v>
                </c:pt>
                <c:pt idx="3">
                  <c:v>6.999999999999992</c:v>
                </c:pt>
                <c:pt idx="4">
                  <c:v>8.9999999999999947</c:v>
                </c:pt>
                <c:pt idx="5">
                  <c:v>9.9999999999999947</c:v>
                </c:pt>
                <c:pt idx="6">
                  <c:v>13.999999999999998</c:v>
                </c:pt>
                <c:pt idx="7">
                  <c:v>16</c:v>
                </c:pt>
                <c:pt idx="8">
                  <c:v>17.999999999999989</c:v>
                </c:pt>
                <c:pt idx="9">
                  <c:v>19.999999999999989</c:v>
                </c:pt>
                <c:pt idx="10">
                  <c:v>24.999999999999993</c:v>
                </c:pt>
                <c:pt idx="11">
                  <c:v>24.999999999999993</c:v>
                </c:pt>
                <c:pt idx="12">
                  <c:v>27.999999999999996</c:v>
                </c:pt>
                <c:pt idx="13">
                  <c:v>28.999999999999996</c:v>
                </c:pt>
                <c:pt idx="14">
                  <c:v>30</c:v>
                </c:pt>
                <c:pt idx="15">
                  <c:v>34</c:v>
                </c:pt>
                <c:pt idx="16">
                  <c:v>38.000000000000007</c:v>
                </c:pt>
              </c:numCache>
            </c:numRef>
          </c:xVal>
          <c:yVal>
            <c:numRef>
              <c:f>'Fluidization Velocity'!$B$4:$B$20</c:f>
              <c:numCache>
                <c:formatCode>General</c:formatCode>
                <c:ptCount val="17"/>
                <c:pt idx="0">
                  <c:v>2.0369191597708462E-3</c:v>
                </c:pt>
                <c:pt idx="1">
                  <c:v>2.7158922130277952E-3</c:v>
                </c:pt>
                <c:pt idx="2">
                  <c:v>3.3948652662847438E-3</c:v>
                </c:pt>
                <c:pt idx="3">
                  <c:v>4.0738383195416924E-3</c:v>
                </c:pt>
                <c:pt idx="4">
                  <c:v>4.7528113727986418E-3</c:v>
                </c:pt>
                <c:pt idx="5">
                  <c:v>5.4317844260555904E-3</c:v>
                </c:pt>
                <c:pt idx="6">
                  <c:v>6.110757479312539E-3</c:v>
                </c:pt>
                <c:pt idx="7">
                  <c:v>6.7897305325694875E-3</c:v>
                </c:pt>
                <c:pt idx="8">
                  <c:v>7.468703585826437E-3</c:v>
                </c:pt>
                <c:pt idx="9">
                  <c:v>8.1476766390833847E-3</c:v>
                </c:pt>
                <c:pt idx="10">
                  <c:v>8.826649692340335E-3</c:v>
                </c:pt>
                <c:pt idx="11">
                  <c:v>9.5056227455972836E-3</c:v>
                </c:pt>
                <c:pt idx="12">
                  <c:v>1.0184595798854232E-2</c:v>
                </c:pt>
                <c:pt idx="13">
                  <c:v>1.0863568852111181E-2</c:v>
                </c:pt>
                <c:pt idx="14">
                  <c:v>1.1542541905368129E-2</c:v>
                </c:pt>
                <c:pt idx="15">
                  <c:v>1.2221514958625078E-2</c:v>
                </c:pt>
                <c:pt idx="16">
                  <c:v>1.2900488011882026E-2</c:v>
                </c:pt>
              </c:numCache>
            </c:numRef>
          </c:yVal>
          <c:smooth val="1"/>
        </c:ser>
        <c:axId val="81737984"/>
        <c:axId val="81764736"/>
      </c:scatterChart>
      <c:valAx>
        <c:axId val="81737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Filter Bed Expansion(%)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81764736"/>
        <c:crosses val="autoZero"/>
        <c:crossBetween val="midCat"/>
      </c:valAx>
      <c:valAx>
        <c:axId val="817647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Fluidization Velocity(m/s)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817379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25</xdr:row>
      <xdr:rowOff>66675</xdr:rowOff>
    </xdr:from>
    <xdr:to>
      <xdr:col>8</xdr:col>
      <xdr:colOff>361950</xdr:colOff>
      <xdr:row>53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8" sqref="G18"/>
    </sheetView>
  </sheetViews>
  <sheetFormatPr defaultRowHeight="15"/>
  <cols>
    <col min="1" max="1" width="18.28515625" customWidth="1"/>
    <col min="2" max="2" width="14.140625" customWidth="1"/>
    <col min="3" max="3" width="13.42578125" customWidth="1"/>
    <col min="4" max="4" width="15" customWidth="1"/>
    <col min="5" max="5" width="19.7109375" customWidth="1"/>
    <col min="6" max="6" width="33.7109375" customWidth="1"/>
    <col min="7" max="7" width="13.85546875" customWidth="1"/>
  </cols>
  <sheetData>
    <row r="1" spans="1:10" ht="30">
      <c r="A1" s="2" t="s">
        <v>10</v>
      </c>
      <c r="B1" s="2" t="s">
        <v>11</v>
      </c>
      <c r="C1" s="2" t="s">
        <v>12</v>
      </c>
      <c r="D1" s="2" t="s">
        <v>13</v>
      </c>
      <c r="E1" s="2" t="s">
        <v>9</v>
      </c>
      <c r="F1" s="2" t="s">
        <v>14</v>
      </c>
      <c r="G1" s="4" t="s">
        <v>15</v>
      </c>
      <c r="H1" s="5" t="s">
        <v>0</v>
      </c>
      <c r="I1" s="1">
        <v>2.5000000000000001E-2</v>
      </c>
      <c r="J1" s="3" t="s">
        <v>2</v>
      </c>
    </row>
    <row r="2" spans="1:10">
      <c r="A2" s="1">
        <v>20</v>
      </c>
      <c r="B2" s="1">
        <f t="shared" ref="B2:B20" si="0">A2/(1000^2*60*$I$2)</f>
        <v>6.789730532569488E-4</v>
      </c>
      <c r="C2" s="1">
        <v>0.05</v>
      </c>
      <c r="D2" s="1">
        <f>(C2-0.05)/0.05*100</f>
        <v>0</v>
      </c>
      <c r="E2" s="1">
        <f t="shared" ref="E2:E20" si="1">1-$I$6/C2*(1-$I$3)</f>
        <v>0.4</v>
      </c>
      <c r="F2" s="1">
        <f t="shared" ref="F2:F20" si="2">$I$4*E2^$I$5</f>
        <v>1.9016038736341012E-3</v>
      </c>
      <c r="G2" s="1">
        <f>ABS(B2-F2)/F2*100</f>
        <v>64.2947165458081</v>
      </c>
      <c r="H2" s="5" t="s">
        <v>1</v>
      </c>
      <c r="I2" s="1">
        <f>I1^2/4*3.142</f>
        <v>4.9093750000000005E-4</v>
      </c>
      <c r="J2" s="3" t="s">
        <v>3</v>
      </c>
    </row>
    <row r="3" spans="1:10">
      <c r="A3" s="1">
        <f>A2+20</f>
        <v>40</v>
      </c>
      <c r="B3" s="1">
        <f t="shared" si="0"/>
        <v>1.3579461065138976E-3</v>
      </c>
      <c r="C3" s="1">
        <v>0.05</v>
      </c>
      <c r="D3" s="1">
        <f t="shared" ref="D3:D20" si="3">(C3-0.05)/0.05*100</f>
        <v>0</v>
      </c>
      <c r="E3" s="1">
        <f t="shared" si="1"/>
        <v>0.4</v>
      </c>
      <c r="F3" s="1">
        <f t="shared" si="2"/>
        <v>1.9016038736341012E-3</v>
      </c>
      <c r="G3" s="1">
        <f t="shared" ref="G3:G20" si="4">ABS(B3-F3)/F3*100</f>
        <v>28.589433091616222</v>
      </c>
      <c r="H3" s="5" t="s">
        <v>4</v>
      </c>
      <c r="I3" s="1">
        <v>0.4</v>
      </c>
      <c r="J3" s="3"/>
    </row>
    <row r="4" spans="1:10">
      <c r="A4" s="1">
        <f t="shared" ref="A4:A20" si="5">A3+20</f>
        <v>60</v>
      </c>
      <c r="B4" s="1">
        <f t="shared" si="0"/>
        <v>2.0369191597708462E-3</v>
      </c>
      <c r="C4" s="1">
        <v>0.05</v>
      </c>
      <c r="D4" s="1">
        <f t="shared" si="3"/>
        <v>0</v>
      </c>
      <c r="E4" s="1">
        <f t="shared" si="1"/>
        <v>0.4</v>
      </c>
      <c r="F4" s="1">
        <f t="shared" si="2"/>
        <v>1.9016038736341012E-3</v>
      </c>
      <c r="G4" s="1">
        <f t="shared" si="4"/>
        <v>7.1158503625756566</v>
      </c>
      <c r="H4" s="5" t="s">
        <v>6</v>
      </c>
      <c r="I4" s="1">
        <v>0.05</v>
      </c>
      <c r="J4" s="3" t="s">
        <v>5</v>
      </c>
    </row>
    <row r="5" spans="1:10">
      <c r="A5" s="1">
        <f t="shared" si="5"/>
        <v>80</v>
      </c>
      <c r="B5" s="1">
        <f t="shared" si="0"/>
        <v>2.7158922130277952E-3</v>
      </c>
      <c r="C5" s="1">
        <v>5.0999999999999997E-2</v>
      </c>
      <c r="D5" s="1">
        <f t="shared" si="3"/>
        <v>1.999999999999988</v>
      </c>
      <c r="E5" s="1">
        <f t="shared" si="1"/>
        <v>0.41176470588235292</v>
      </c>
      <c r="F5" s="1">
        <f t="shared" si="2"/>
        <v>2.1088129487863722E-3</v>
      </c>
      <c r="G5" s="1">
        <f t="shared" si="4"/>
        <v>28.78772461022675</v>
      </c>
      <c r="H5" s="5" t="s">
        <v>7</v>
      </c>
      <c r="I5" s="1">
        <v>3.5680000000000001</v>
      </c>
      <c r="J5" s="3"/>
    </row>
    <row r="6" spans="1:10">
      <c r="A6" s="1">
        <f t="shared" si="5"/>
        <v>100</v>
      </c>
      <c r="B6" s="1">
        <f t="shared" si="0"/>
        <v>3.3948652662847438E-3</v>
      </c>
      <c r="C6" s="1">
        <v>5.1999999999999998E-2</v>
      </c>
      <c r="D6" s="1">
        <f t="shared" si="3"/>
        <v>3.9999999999999898</v>
      </c>
      <c r="E6" s="1">
        <f t="shared" si="1"/>
        <v>0.42307692307692302</v>
      </c>
      <c r="F6" s="1">
        <f t="shared" si="2"/>
        <v>2.3229197122907014E-3</v>
      </c>
      <c r="G6" s="1">
        <f t="shared" si="4"/>
        <v>46.14647455623701</v>
      </c>
      <c r="H6" s="5" t="s">
        <v>8</v>
      </c>
      <c r="I6" s="1">
        <v>0.05</v>
      </c>
      <c r="J6" s="3" t="s">
        <v>2</v>
      </c>
    </row>
    <row r="7" spans="1:10">
      <c r="A7" s="1">
        <f t="shared" si="5"/>
        <v>120</v>
      </c>
      <c r="B7" s="1">
        <f t="shared" si="0"/>
        <v>4.0738383195416924E-3</v>
      </c>
      <c r="C7" s="1">
        <v>5.3499999999999999E-2</v>
      </c>
      <c r="D7" s="1">
        <f t="shared" si="3"/>
        <v>6.999999999999992</v>
      </c>
      <c r="E7" s="1">
        <f t="shared" si="1"/>
        <v>0.43925233644859807</v>
      </c>
      <c r="F7" s="1">
        <f t="shared" si="2"/>
        <v>2.6556683802080772E-3</v>
      </c>
      <c r="G7" s="1">
        <f t="shared" si="4"/>
        <v>53.401620093187184</v>
      </c>
    </row>
    <row r="8" spans="1:10">
      <c r="A8" s="1">
        <f t="shared" si="5"/>
        <v>140</v>
      </c>
      <c r="B8" s="1">
        <f t="shared" si="0"/>
        <v>4.7528113727986418E-3</v>
      </c>
      <c r="C8" s="1">
        <v>5.45E-2</v>
      </c>
      <c r="D8" s="1">
        <f t="shared" si="3"/>
        <v>8.9999999999999947</v>
      </c>
      <c r="E8" s="1">
        <f t="shared" si="1"/>
        <v>0.44954128440366969</v>
      </c>
      <c r="F8" s="1">
        <f t="shared" si="2"/>
        <v>2.8843759996789661E-3</v>
      </c>
      <c r="G8" s="1">
        <f t="shared" si="4"/>
        <v>64.777801969217407</v>
      </c>
      <c r="I8">
        <v>3.5680000000000001</v>
      </c>
    </row>
    <row r="9" spans="1:10">
      <c r="A9" s="1">
        <f t="shared" si="5"/>
        <v>160</v>
      </c>
      <c r="B9" s="1">
        <f t="shared" si="0"/>
        <v>5.4317844260555904E-3</v>
      </c>
      <c r="C9" s="1">
        <v>5.5E-2</v>
      </c>
      <c r="D9" s="1">
        <f t="shared" si="3"/>
        <v>9.9999999999999947</v>
      </c>
      <c r="E9" s="1">
        <f t="shared" si="1"/>
        <v>0.45454545454545447</v>
      </c>
      <c r="F9" s="1">
        <f t="shared" si="2"/>
        <v>3.0005846218973541E-3</v>
      </c>
      <c r="G9" s="1">
        <f t="shared" si="4"/>
        <v>81.024203963990203</v>
      </c>
    </row>
    <row r="10" spans="1:10">
      <c r="A10" s="1">
        <f t="shared" si="5"/>
        <v>180</v>
      </c>
      <c r="B10" s="1">
        <f t="shared" si="0"/>
        <v>6.110757479312539E-3</v>
      </c>
      <c r="C10" s="1">
        <v>5.7000000000000002E-2</v>
      </c>
      <c r="D10" s="1">
        <f t="shared" si="3"/>
        <v>13.999999999999998</v>
      </c>
      <c r="E10" s="1">
        <f t="shared" si="1"/>
        <v>0.47368421052631582</v>
      </c>
      <c r="F10" s="1">
        <f t="shared" si="2"/>
        <v>3.4762774386079848E-3</v>
      </c>
      <c r="G10" s="1">
        <f t="shared" si="4"/>
        <v>75.784516259999251</v>
      </c>
    </row>
    <row r="11" spans="1:10">
      <c r="A11" s="1">
        <f t="shared" si="5"/>
        <v>200</v>
      </c>
      <c r="B11" s="1">
        <f t="shared" si="0"/>
        <v>6.7897305325694875E-3</v>
      </c>
      <c r="C11" s="1">
        <v>5.8000000000000003E-2</v>
      </c>
      <c r="D11" s="1">
        <f t="shared" si="3"/>
        <v>16</v>
      </c>
      <c r="E11" s="1">
        <f t="shared" si="1"/>
        <v>0.48275862068965514</v>
      </c>
      <c r="F11" s="1">
        <f t="shared" si="2"/>
        <v>3.7197930540416495E-3</v>
      </c>
      <c r="G11" s="1">
        <f t="shared" si="4"/>
        <v>82.529792220356796</v>
      </c>
    </row>
    <row r="12" spans="1:10">
      <c r="A12" s="1">
        <f t="shared" si="5"/>
        <v>220</v>
      </c>
      <c r="B12" s="1">
        <f t="shared" si="0"/>
        <v>7.468703585826437E-3</v>
      </c>
      <c r="C12" s="1">
        <v>5.8999999999999997E-2</v>
      </c>
      <c r="D12" s="1">
        <f t="shared" si="3"/>
        <v>17.999999999999989</v>
      </c>
      <c r="E12" s="1">
        <f t="shared" si="1"/>
        <v>0.49152542372881358</v>
      </c>
      <c r="F12" s="1">
        <f t="shared" si="2"/>
        <v>3.9664874389249757E-3</v>
      </c>
      <c r="G12" s="1">
        <f t="shared" si="4"/>
        <v>88.295152848149584</v>
      </c>
    </row>
    <row r="13" spans="1:10">
      <c r="A13" s="1">
        <f t="shared" si="5"/>
        <v>240</v>
      </c>
      <c r="B13" s="1">
        <f t="shared" si="0"/>
        <v>8.1476766390833847E-3</v>
      </c>
      <c r="C13" s="1">
        <v>0.06</v>
      </c>
      <c r="D13" s="1">
        <f t="shared" si="3"/>
        <v>19.999999999999989</v>
      </c>
      <c r="E13" s="1">
        <f t="shared" si="1"/>
        <v>0.5</v>
      </c>
      <c r="F13" s="1">
        <f t="shared" si="2"/>
        <v>4.2159454198115601E-3</v>
      </c>
      <c r="G13" s="1">
        <f t="shared" si="4"/>
        <v>93.258589183717675</v>
      </c>
    </row>
    <row r="14" spans="1:10">
      <c r="A14" s="1">
        <f t="shared" si="5"/>
        <v>260</v>
      </c>
      <c r="B14" s="1">
        <f t="shared" si="0"/>
        <v>8.826649692340335E-3</v>
      </c>
      <c r="C14" s="1">
        <v>6.25E-2</v>
      </c>
      <c r="D14" s="1">
        <f t="shared" si="3"/>
        <v>24.999999999999993</v>
      </c>
      <c r="E14" s="1">
        <f t="shared" si="1"/>
        <v>0.52</v>
      </c>
      <c r="F14" s="1">
        <f t="shared" si="2"/>
        <v>4.8491981904286311E-3</v>
      </c>
      <c r="G14" s="1">
        <f t="shared" si="4"/>
        <v>82.022869466593789</v>
      </c>
    </row>
    <row r="15" spans="1:10">
      <c r="A15" s="1">
        <f t="shared" si="5"/>
        <v>280</v>
      </c>
      <c r="B15" s="1">
        <f t="shared" si="0"/>
        <v>9.5056227455972836E-3</v>
      </c>
      <c r="C15" s="1">
        <v>6.25E-2</v>
      </c>
      <c r="D15" s="1">
        <f t="shared" si="3"/>
        <v>24.999999999999993</v>
      </c>
      <c r="E15" s="1">
        <f t="shared" si="1"/>
        <v>0.52</v>
      </c>
      <c r="F15" s="1">
        <f t="shared" si="2"/>
        <v>4.8491981904286311E-3</v>
      </c>
      <c r="G15" s="1">
        <f t="shared" si="4"/>
        <v>96.024628656331771</v>
      </c>
    </row>
    <row r="16" spans="1:10">
      <c r="A16" s="1">
        <f t="shared" si="5"/>
        <v>300</v>
      </c>
      <c r="B16" s="1">
        <f t="shared" si="0"/>
        <v>1.0184595798854232E-2</v>
      </c>
      <c r="C16" s="1">
        <v>6.4000000000000001E-2</v>
      </c>
      <c r="D16" s="1">
        <f t="shared" si="3"/>
        <v>27.999999999999996</v>
      </c>
      <c r="E16" s="1">
        <f t="shared" si="1"/>
        <v>0.53125</v>
      </c>
      <c r="F16" s="1">
        <f t="shared" si="2"/>
        <v>5.2340351292778859E-3</v>
      </c>
      <c r="G16" s="1">
        <f t="shared" si="4"/>
        <v>94.584016868441438</v>
      </c>
    </row>
    <row r="17" spans="1:7">
      <c r="A17" s="1">
        <f t="shared" si="5"/>
        <v>320</v>
      </c>
      <c r="B17" s="1">
        <f t="shared" si="0"/>
        <v>1.0863568852111181E-2</v>
      </c>
      <c r="C17" s="1">
        <v>6.4500000000000002E-2</v>
      </c>
      <c r="D17" s="1">
        <f t="shared" si="3"/>
        <v>28.999999999999996</v>
      </c>
      <c r="E17" s="1">
        <f t="shared" si="1"/>
        <v>0.53488372093023262</v>
      </c>
      <c r="F17" s="1">
        <f t="shared" si="2"/>
        <v>5.3628972194542223E-3</v>
      </c>
      <c r="G17" s="1">
        <f t="shared" si="4"/>
        <v>102.56902952946687</v>
      </c>
    </row>
    <row r="18" spans="1:7">
      <c r="A18" s="1">
        <f t="shared" si="5"/>
        <v>340</v>
      </c>
      <c r="B18" s="1">
        <f t="shared" si="0"/>
        <v>1.1542541905368129E-2</v>
      </c>
      <c r="C18" s="1">
        <v>6.5000000000000002E-2</v>
      </c>
      <c r="D18" s="1">
        <f t="shared" si="3"/>
        <v>30</v>
      </c>
      <c r="E18" s="1">
        <f t="shared" si="1"/>
        <v>0.53846153846153844</v>
      </c>
      <c r="F18" s="1">
        <f t="shared" si="2"/>
        <v>5.4919924316393712E-3</v>
      </c>
      <c r="G18" s="1">
        <f t="shared" si="4"/>
        <v>110.17038987292736</v>
      </c>
    </row>
    <row r="19" spans="1:7">
      <c r="A19" s="1">
        <f t="shared" si="5"/>
        <v>360</v>
      </c>
      <c r="B19" s="1">
        <f t="shared" si="0"/>
        <v>1.2221514958625078E-2</v>
      </c>
      <c r="C19" s="1">
        <v>6.7000000000000004E-2</v>
      </c>
      <c r="D19" s="1">
        <f t="shared" si="3"/>
        <v>34</v>
      </c>
      <c r="E19" s="1">
        <f t="shared" si="1"/>
        <v>0.55223880597014929</v>
      </c>
      <c r="F19" s="1">
        <f t="shared" si="2"/>
        <v>6.0100607205907583E-3</v>
      </c>
      <c r="G19" s="1">
        <f t="shared" si="4"/>
        <v>103.35093981253097</v>
      </c>
    </row>
    <row r="20" spans="1:7">
      <c r="A20" s="1">
        <f t="shared" si="5"/>
        <v>380</v>
      </c>
      <c r="B20" s="1">
        <f t="shared" si="0"/>
        <v>1.2900488011882026E-2</v>
      </c>
      <c r="C20" s="1">
        <v>6.9000000000000006E-2</v>
      </c>
      <c r="D20" s="1">
        <f t="shared" si="3"/>
        <v>38.000000000000007</v>
      </c>
      <c r="E20" s="1">
        <f t="shared" si="1"/>
        <v>0.56521739130434789</v>
      </c>
      <c r="F20" s="1">
        <f t="shared" si="2"/>
        <v>6.5294254318210097E-3</v>
      </c>
      <c r="G20" s="1">
        <f t="shared" si="4"/>
        <v>97.574628067758994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Fluidization Velocity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enviro</dc:creator>
  <cp:lastModifiedBy>labuser</cp:lastModifiedBy>
  <dcterms:created xsi:type="dcterms:W3CDTF">2010-03-16T14:50:41Z</dcterms:created>
  <dcterms:modified xsi:type="dcterms:W3CDTF">2010-04-06T15:27:11Z</dcterms:modified>
</cp:coreProperties>
</file>