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220" windowHeight="8325"/>
  </bookViews>
  <sheets>
    <sheet name="Input" sheetId="1" r:id="rId1"/>
    <sheet name="format" sheetId="2" r:id="rId2"/>
    <sheet name="output" sheetId="3" r:id="rId3"/>
  </sheets>
  <definedNames>
    <definedName name="link">Input!$J:$J</definedName>
    <definedName name="pdf">format!$M$2</definedName>
    <definedName name="zip">format!$M$3</definedName>
  </definedNames>
  <calcPr calcId="125725"/>
</workbook>
</file>

<file path=xl/calcChain.xml><?xml version="1.0" encoding="utf-8"?>
<calcChain xmlns="http://schemas.openxmlformats.org/spreadsheetml/2006/main">
  <c r="A20" i="2"/>
  <c r="B20"/>
  <c r="C20"/>
  <c r="D20"/>
  <c r="E20"/>
  <c r="F20"/>
  <c r="G20"/>
  <c r="H20"/>
  <c r="I20"/>
  <c r="J20"/>
  <c r="A21"/>
  <c r="B21"/>
  <c r="C21"/>
  <c r="D21"/>
  <c r="E21"/>
  <c r="F21"/>
  <c r="G21"/>
  <c r="H21"/>
  <c r="I21"/>
  <c r="J21"/>
  <c r="A22"/>
  <c r="B22"/>
  <c r="C22"/>
  <c r="D22"/>
  <c r="E22"/>
  <c r="F22"/>
  <c r="G22"/>
  <c r="H22"/>
  <c r="I22"/>
  <c r="J22"/>
  <c r="A23"/>
  <c r="B23"/>
  <c r="C23"/>
  <c r="D23"/>
  <c r="E23"/>
  <c r="F23"/>
  <c r="G23"/>
  <c r="H23"/>
  <c r="I23"/>
  <c r="A24"/>
  <c r="B24"/>
  <c r="C24"/>
  <c r="D24"/>
  <c r="E24"/>
  <c r="F24"/>
  <c r="G24"/>
  <c r="H24"/>
  <c r="I24"/>
  <c r="J24"/>
  <c r="A25"/>
  <c r="B25"/>
  <c r="C25"/>
  <c r="D25"/>
  <c r="E25"/>
  <c r="F25"/>
  <c r="G25"/>
  <c r="H25"/>
  <c r="I25"/>
  <c r="J25"/>
  <c r="A26"/>
  <c r="B26"/>
  <c r="C26"/>
  <c r="D26"/>
  <c r="E26"/>
  <c r="F26"/>
  <c r="G26"/>
  <c r="H26"/>
  <c r="I26"/>
  <c r="J26"/>
  <c r="A27"/>
  <c r="B27"/>
  <c r="C27"/>
  <c r="D27"/>
  <c r="E27"/>
  <c r="F27"/>
  <c r="G27"/>
  <c r="H27"/>
  <c r="I27"/>
  <c r="J27"/>
  <c r="A28"/>
  <c r="B28"/>
  <c r="C28"/>
  <c r="D28"/>
  <c r="E28"/>
  <c r="F28"/>
  <c r="G28"/>
  <c r="H28"/>
  <c r="I28"/>
  <c r="J28"/>
  <c r="A29"/>
  <c r="B29"/>
  <c r="C29"/>
  <c r="D29"/>
  <c r="E29"/>
  <c r="F29"/>
  <c r="G29"/>
  <c r="H29"/>
  <c r="I29"/>
  <c r="J29"/>
  <c r="C13"/>
  <c r="B13"/>
  <c r="A14" i="3"/>
  <c r="A18" i="2"/>
  <c r="B18"/>
  <c r="C18"/>
  <c r="D18"/>
  <c r="E18"/>
  <c r="F18"/>
  <c r="G18"/>
  <c r="H18"/>
  <c r="I18"/>
  <c r="J18"/>
  <c r="A19"/>
  <c r="B19"/>
  <c r="C19"/>
  <c r="D19"/>
  <c r="E19"/>
  <c r="F19"/>
  <c r="G19"/>
  <c r="H19"/>
  <c r="I19"/>
  <c r="J19"/>
  <c r="A3"/>
  <c r="B3"/>
  <c r="C3"/>
  <c r="D3"/>
  <c r="E3"/>
  <c r="F3"/>
  <c r="G3"/>
  <c r="H3"/>
  <c r="I3"/>
  <c r="J3"/>
  <c r="A4"/>
  <c r="B4"/>
  <c r="C4"/>
  <c r="D4"/>
  <c r="E4"/>
  <c r="F4"/>
  <c r="G4"/>
  <c r="H4"/>
  <c r="I4"/>
  <c r="J4"/>
  <c r="A5"/>
  <c r="B5"/>
  <c r="C5"/>
  <c r="D5"/>
  <c r="E5"/>
  <c r="F5"/>
  <c r="G5"/>
  <c r="H5"/>
  <c r="I5"/>
  <c r="J5"/>
  <c r="A6"/>
  <c r="B6"/>
  <c r="C6"/>
  <c r="D6"/>
  <c r="E6"/>
  <c r="F6"/>
  <c r="G6"/>
  <c r="H6"/>
  <c r="I6"/>
  <c r="J6"/>
  <c r="A7"/>
  <c r="B7"/>
  <c r="C7"/>
  <c r="D7"/>
  <c r="E7"/>
  <c r="F7"/>
  <c r="G7"/>
  <c r="H7"/>
  <c r="I7"/>
  <c r="J7"/>
  <c r="A8"/>
  <c r="B8"/>
  <c r="C8"/>
  <c r="D8"/>
  <c r="E8"/>
  <c r="F8"/>
  <c r="G8"/>
  <c r="H8"/>
  <c r="I8"/>
  <c r="J8"/>
  <c r="A9"/>
  <c r="B9"/>
  <c r="C9"/>
  <c r="D9"/>
  <c r="E9"/>
  <c r="F9"/>
  <c r="G9"/>
  <c r="H9"/>
  <c r="I9"/>
  <c r="J9"/>
  <c r="A10"/>
  <c r="B10"/>
  <c r="C10"/>
  <c r="D10"/>
  <c r="E10"/>
  <c r="F10"/>
  <c r="G10"/>
  <c r="H10"/>
  <c r="I10"/>
  <c r="J10"/>
  <c r="A11"/>
  <c r="B11"/>
  <c r="C11"/>
  <c r="D11"/>
  <c r="E11"/>
  <c r="F11"/>
  <c r="G11"/>
  <c r="H11"/>
  <c r="I11"/>
  <c r="J11"/>
  <c r="A12"/>
  <c r="B12"/>
  <c r="C12"/>
  <c r="D12"/>
  <c r="E12"/>
  <c r="F12"/>
  <c r="G12"/>
  <c r="H12"/>
  <c r="I12"/>
  <c r="J12"/>
  <c r="A13"/>
  <c r="D13"/>
  <c r="E13"/>
  <c r="F13"/>
  <c r="G13"/>
  <c r="H13"/>
  <c r="I13"/>
  <c r="J13"/>
  <c r="A2"/>
  <c r="C2"/>
  <c r="B2"/>
  <c r="A10" i="3" l="1"/>
  <c r="A6"/>
  <c r="A9"/>
  <c r="A7"/>
  <c r="A12"/>
  <c r="A8"/>
  <c r="A4"/>
  <c r="A11"/>
  <c r="A5"/>
  <c r="A3"/>
  <c r="A15"/>
  <c r="A17"/>
  <c r="A18"/>
  <c r="A16"/>
  <c r="A19"/>
  <c r="A22"/>
  <c r="A21"/>
  <c r="A20"/>
  <c r="A24" l="1"/>
  <c r="J23" i="2"/>
  <c r="A23" i="3" s="1"/>
  <c r="J2" i="2"/>
  <c r="J1"/>
  <c r="E2"/>
  <c r="F2"/>
  <c r="G2"/>
  <c r="H2"/>
  <c r="I2"/>
  <c r="D2"/>
  <c r="A1"/>
  <c r="E1"/>
  <c r="F1"/>
  <c r="G1"/>
  <c r="H1"/>
  <c r="I1"/>
  <c r="D1"/>
  <c r="A2" i="3" l="1"/>
  <c r="A1"/>
</calcChain>
</file>

<file path=xl/comments1.xml><?xml version="1.0" encoding="utf-8"?>
<comments xmlns="http://schemas.openxmlformats.org/spreadsheetml/2006/main">
  <authors>
    <author>mw24</author>
  </authors>
  <commentList>
    <comment ref="H8" authorId="0">
      <text>
        <r>
          <rPr>
            <b/>
            <sz val="8"/>
            <color indexed="81"/>
            <rFont val="Tahoma"/>
            <family val="2"/>
          </rPr>
          <t>mw24:</t>
        </r>
        <r>
          <rPr>
            <sz val="8"/>
            <color indexed="81"/>
            <rFont val="Tahoma"/>
            <family val="2"/>
          </rPr>
          <t xml:space="preserve">
Low Flow Flocculator team can work on this as a second project.</t>
        </r>
      </text>
    </comment>
  </commentList>
</comments>
</file>

<file path=xl/sharedStrings.xml><?xml version="1.0" encoding="utf-8"?>
<sst xmlns="http://schemas.openxmlformats.org/spreadsheetml/2006/main" count="138" uniqueCount="97">
  <si>
    <t>Team Name</t>
  </si>
  <si>
    <t>Advisor</t>
  </si>
  <si>
    <t>Type of Research</t>
  </si>
  <si>
    <t>Specialization</t>
  </si>
  <si>
    <t>Resources</t>
  </si>
  <si>
    <t>Location</t>
  </si>
  <si>
    <t>Comments</t>
  </si>
  <si>
    <t>Mickey</t>
  </si>
  <si>
    <t>Lab Research</t>
  </si>
  <si>
    <t>4540/Systems</t>
  </si>
  <si>
    <t>wet bench/shop</t>
  </si>
  <si>
    <t>Project Lab</t>
  </si>
  <si>
    <t>#2 L</t>
  </si>
  <si>
    <t>EPA P3 II in April 2012</t>
  </si>
  <si>
    <t>Karen</t>
  </si>
  <si>
    <t>#1 L end</t>
  </si>
  <si>
    <t>Documentation/AutoCAD</t>
  </si>
  <si>
    <t>160 L</t>
  </si>
  <si>
    <t>Prof. Hover</t>
  </si>
  <si>
    <t>Lit Review/Mathcad/AutoCAD</t>
  </si>
  <si>
    <t>Structures</t>
  </si>
  <si>
    <t>Library/Bovay?</t>
  </si>
  <si>
    <t>Plant Layout Optimization</t>
  </si>
  <si>
    <t>Len/Drew</t>
  </si>
  <si>
    <t>AutoCAD/Mathcad</t>
  </si>
  <si>
    <t>Residuals Management</t>
  </si>
  <si>
    <t>Prof. Lion</t>
  </si>
  <si>
    <t>Lit Review/Design</t>
  </si>
  <si>
    <t>Systems</t>
  </si>
  <si>
    <t>Water Treatment Technology Selection Guide</t>
  </si>
  <si>
    <t>Lit Review</t>
  </si>
  <si>
    <t>Web Browser UI for ADT</t>
  </si>
  <si>
    <t>Monroe</t>
  </si>
  <si>
    <t>CS</t>
  </si>
  <si>
    <t>Demo Plant</t>
  </si>
  <si>
    <t>Ram Pump</t>
  </si>
  <si>
    <t>Foam Filtration</t>
  </si>
  <si>
    <t>Stock Tank Mixing</t>
  </si>
  <si>
    <t>Turbidimeter</t>
  </si>
  <si>
    <t>Sedimentation Tank Hydraulics</t>
  </si>
  <si>
    <t>WTTSG.pdf</t>
  </si>
  <si>
    <t>ResidualsManagement.pdf</t>
  </si>
  <si>
    <t>Structures.pdf</t>
  </si>
  <si>
    <t>PlantLayoutOptimization.pdf</t>
  </si>
  <si>
    <t>link</t>
  </si>
  <si>
    <t>Students</t>
  </si>
  <si>
    <t>Programming</t>
  </si>
  <si>
    <t>Process Controller</t>
  </si>
  <si>
    <t>3310/4540</t>
  </si>
  <si>
    <t>Computer lab</t>
  </si>
  <si>
    <t>Public Relations</t>
  </si>
  <si>
    <t>creative writing, graphic design</t>
  </si>
  <si>
    <t>Admin team challenges</t>
  </si>
  <si>
    <t>Prototype in Honduras summer 2012</t>
  </si>
  <si>
    <t>Matt/Karen</t>
  </si>
  <si>
    <t>Julia</t>
  </si>
  <si>
    <t>Floc Sed Optimization</t>
  </si>
  <si>
    <t>Fabricate/Document</t>
  </si>
  <si>
    <t>Design team</t>
  </si>
  <si>
    <t>Tori</t>
  </si>
  <si>
    <t>Lab Research/Fabricate</t>
  </si>
  <si>
    <t>Design/Fabricate/Lab testing</t>
  </si>
  <si>
    <t>Optimal number of sed tanks</t>
  </si>
  <si>
    <t>top level code for custom components</t>
  </si>
  <si>
    <t>Fabricate/Test</t>
  </si>
  <si>
    <t>process selection guide (turbidity range)</t>
  </si>
  <si>
    <t>1 L/s plant (low flow plants)</t>
  </si>
  <si>
    <t>Process Controller sump pump/water tanks</t>
  </si>
  <si>
    <t>Design/Fabricate/Lab Research</t>
  </si>
  <si>
    <t>#1 L end near sink</t>
  </si>
  <si>
    <t>Low Flow Flocculator</t>
  </si>
  <si>
    <t>Design/Fabricate</t>
  </si>
  <si>
    <t>Project Lab Hydraulic Test Facility</t>
  </si>
  <si>
    <t>SRSF</t>
  </si>
  <si>
    <t>DP</t>
  </si>
  <si>
    <t>RamPump</t>
  </si>
  <si>
    <t>LowFlowFlocculator</t>
  </si>
  <si>
    <t>Foam</t>
  </si>
  <si>
    <t>FSO</t>
  </si>
  <si>
    <t>STH</t>
  </si>
  <si>
    <t>LCDC</t>
  </si>
  <si>
    <t>STM</t>
  </si>
  <si>
    <t>!Research^pdf_icon.jpg|height=25!</t>
  </si>
  <si>
    <t>PDF||</t>
  </si>
  <si>
    <t>Lyx Zip||</t>
  </si>
  <si>
    <t>!Research^WinZip_icon.png|height=25!</t>
  </si>
  <si>
    <t>Floc Recycle Venturi</t>
  </si>
  <si>
    <t>FlocRecycleVenturi</t>
  </si>
  <si>
    <t>ADTUI</t>
  </si>
  <si>
    <t>PR</t>
  </si>
  <si>
    <t>Stacked Rapid Sand Filtration- Bench Scale</t>
  </si>
  <si>
    <t>160 R</t>
  </si>
  <si>
    <t>Stacked Rapid Sand Filtration- Pilot Scale</t>
  </si>
  <si>
    <t>#2 R</t>
  </si>
  <si>
    <t>Stacked Rapid Sand Filtration- Full Scale</t>
  </si>
  <si>
    <t>Project lab</t>
  </si>
  <si>
    <t>Chemical Dose Controller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</si>
</sst>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fluence.cornell.edu/download/attachments/152010949/PlantLayoutOptimization.pdf" TargetMode="External"/><Relationship Id="rId2" Type="http://schemas.openxmlformats.org/officeDocument/2006/relationships/hyperlink" Target="https://confluence.cornell.edu/download/attachments/152010949/Structures.pdf" TargetMode="External"/><Relationship Id="rId1" Type="http://schemas.openxmlformats.org/officeDocument/2006/relationships/hyperlink" Target="https://confluence.cornell.edu/download/attachments/152010949/ResidualsManagement.pdf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selection activeCell="A12" sqref="A12"/>
    </sheetView>
  </sheetViews>
  <sheetFormatPr defaultRowHeight="15"/>
  <cols>
    <col min="1" max="1" width="34" customWidth="1"/>
    <col min="3" max="3" width="39.42578125" customWidth="1"/>
    <col min="4" max="4" width="20.85546875" customWidth="1"/>
    <col min="5" max="5" width="27.140625" customWidth="1"/>
    <col min="6" max="6" width="23.85546875" customWidth="1"/>
    <col min="7" max="7" width="18.7109375" customWidth="1"/>
    <col min="8" max="8" width="3.710937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45</v>
      </c>
      <c r="J1" t="s">
        <v>44</v>
      </c>
    </row>
    <row r="2" spans="1:11">
      <c r="A2" t="s">
        <v>90</v>
      </c>
      <c r="B2" t="s">
        <v>7</v>
      </c>
      <c r="C2" t="s">
        <v>8</v>
      </c>
      <c r="D2">
        <v>4540</v>
      </c>
      <c r="E2" t="s">
        <v>47</v>
      </c>
      <c r="F2" t="s">
        <v>91</v>
      </c>
      <c r="H2">
        <v>3</v>
      </c>
      <c r="J2" t="s">
        <v>73</v>
      </c>
    </row>
    <row r="3" spans="1:11">
      <c r="A3" t="s">
        <v>92</v>
      </c>
      <c r="B3" t="s">
        <v>7</v>
      </c>
      <c r="C3" t="s">
        <v>8</v>
      </c>
      <c r="D3">
        <v>4540</v>
      </c>
      <c r="E3" t="s">
        <v>47</v>
      </c>
      <c r="F3" t="s">
        <v>93</v>
      </c>
      <c r="H3">
        <v>3</v>
      </c>
      <c r="J3" t="s">
        <v>73</v>
      </c>
    </row>
    <row r="4" spans="1:11">
      <c r="A4" t="s">
        <v>94</v>
      </c>
      <c r="B4" t="s">
        <v>7</v>
      </c>
      <c r="C4" t="s">
        <v>8</v>
      </c>
      <c r="D4">
        <v>4540</v>
      </c>
      <c r="E4" t="s">
        <v>47</v>
      </c>
      <c r="F4" t="s">
        <v>95</v>
      </c>
      <c r="H4">
        <v>3</v>
      </c>
      <c r="J4" t="s">
        <v>73</v>
      </c>
    </row>
    <row r="5" spans="1:11">
      <c r="A5" t="s">
        <v>34</v>
      </c>
      <c r="B5" t="s">
        <v>7</v>
      </c>
      <c r="C5" t="s">
        <v>61</v>
      </c>
      <c r="D5" t="s">
        <v>9</v>
      </c>
      <c r="E5" t="s">
        <v>10</v>
      </c>
      <c r="F5" t="s">
        <v>11</v>
      </c>
      <c r="H5">
        <v>6</v>
      </c>
      <c r="J5" t="s">
        <v>74</v>
      </c>
    </row>
    <row r="6" spans="1:11">
      <c r="A6" t="s">
        <v>35</v>
      </c>
      <c r="B6" t="s">
        <v>7</v>
      </c>
      <c r="C6" t="s">
        <v>68</v>
      </c>
      <c r="D6" t="s">
        <v>48</v>
      </c>
      <c r="E6" t="s">
        <v>67</v>
      </c>
      <c r="F6" t="s">
        <v>72</v>
      </c>
      <c r="G6" t="s">
        <v>53</v>
      </c>
      <c r="H6">
        <v>4</v>
      </c>
      <c r="J6" t="s">
        <v>75</v>
      </c>
    </row>
    <row r="7" spans="1:11">
      <c r="A7" t="s">
        <v>70</v>
      </c>
      <c r="B7" t="s">
        <v>14</v>
      </c>
      <c r="C7" t="s">
        <v>71</v>
      </c>
      <c r="D7">
        <v>4540</v>
      </c>
      <c r="E7" t="s">
        <v>67</v>
      </c>
      <c r="F7" t="s">
        <v>72</v>
      </c>
      <c r="H7">
        <v>3</v>
      </c>
      <c r="J7" t="s">
        <v>76</v>
      </c>
    </row>
    <row r="8" spans="1:11">
      <c r="A8" t="s">
        <v>86</v>
      </c>
      <c r="B8" t="s">
        <v>14</v>
      </c>
      <c r="C8" t="s">
        <v>64</v>
      </c>
      <c r="D8">
        <v>3310</v>
      </c>
      <c r="E8" t="s">
        <v>67</v>
      </c>
      <c r="F8" t="s">
        <v>72</v>
      </c>
      <c r="H8">
        <v>0</v>
      </c>
      <c r="J8" t="s">
        <v>87</v>
      </c>
    </row>
    <row r="9" spans="1:11">
      <c r="A9" t="s">
        <v>36</v>
      </c>
      <c r="B9" t="s">
        <v>7</v>
      </c>
      <c r="C9" t="s">
        <v>60</v>
      </c>
      <c r="D9">
        <v>4540</v>
      </c>
      <c r="E9" t="s">
        <v>47</v>
      </c>
      <c r="F9" t="s">
        <v>12</v>
      </c>
      <c r="G9" t="s">
        <v>13</v>
      </c>
      <c r="H9">
        <v>6</v>
      </c>
      <c r="J9" t="s">
        <v>77</v>
      </c>
    </row>
    <row r="10" spans="1:11">
      <c r="A10" t="s">
        <v>56</v>
      </c>
      <c r="B10" t="s">
        <v>14</v>
      </c>
      <c r="C10" t="s">
        <v>8</v>
      </c>
      <c r="D10">
        <v>4540</v>
      </c>
      <c r="E10" t="s">
        <v>47</v>
      </c>
      <c r="F10" t="s">
        <v>15</v>
      </c>
      <c r="H10">
        <v>3</v>
      </c>
      <c r="J10" t="s">
        <v>78</v>
      </c>
      <c r="K10" s="1"/>
    </row>
    <row r="11" spans="1:11">
      <c r="A11" t="s">
        <v>39</v>
      </c>
      <c r="B11" t="s">
        <v>54</v>
      </c>
      <c r="C11" t="s">
        <v>8</v>
      </c>
      <c r="D11">
        <v>4540</v>
      </c>
      <c r="E11" t="s">
        <v>47</v>
      </c>
      <c r="F11" t="s">
        <v>17</v>
      </c>
      <c r="H11">
        <v>4</v>
      </c>
      <c r="J11" t="s">
        <v>79</v>
      </c>
    </row>
    <row r="12" spans="1:11">
      <c r="A12" t="s">
        <v>96</v>
      </c>
      <c r="B12" t="s">
        <v>14</v>
      </c>
      <c r="C12" t="s">
        <v>57</v>
      </c>
      <c r="D12" t="s">
        <v>48</v>
      </c>
      <c r="E12" t="s">
        <v>10</v>
      </c>
      <c r="F12" t="s">
        <v>11</v>
      </c>
      <c r="H12">
        <v>3</v>
      </c>
      <c r="J12" t="s">
        <v>80</v>
      </c>
    </row>
    <row r="13" spans="1:11">
      <c r="A13" t="s">
        <v>37</v>
      </c>
      <c r="B13" t="s">
        <v>14</v>
      </c>
      <c r="C13" t="s">
        <v>60</v>
      </c>
      <c r="D13">
        <v>3310</v>
      </c>
      <c r="E13" t="s">
        <v>10</v>
      </c>
      <c r="F13" t="s">
        <v>11</v>
      </c>
      <c r="H13">
        <v>3</v>
      </c>
      <c r="J13" t="s">
        <v>81</v>
      </c>
    </row>
    <row r="14" spans="1:11">
      <c r="A14" t="s">
        <v>38</v>
      </c>
      <c r="B14" t="s">
        <v>14</v>
      </c>
      <c r="C14" t="s">
        <v>57</v>
      </c>
      <c r="D14" t="s">
        <v>16</v>
      </c>
      <c r="F14" t="s">
        <v>69</v>
      </c>
      <c r="H14">
        <v>2</v>
      </c>
      <c r="J14" t="s">
        <v>38</v>
      </c>
    </row>
    <row r="20" spans="1:10">
      <c r="A20" t="s">
        <v>52</v>
      </c>
    </row>
    <row r="21" spans="1:10">
      <c r="A21" t="s">
        <v>31</v>
      </c>
      <c r="B21" t="s">
        <v>32</v>
      </c>
      <c r="C21" t="s">
        <v>46</v>
      </c>
      <c r="D21" t="s">
        <v>33</v>
      </c>
      <c r="F21" t="s">
        <v>49</v>
      </c>
      <c r="H21">
        <v>1</v>
      </c>
      <c r="J21" t="s">
        <v>88</v>
      </c>
    </row>
    <row r="22" spans="1:10">
      <c r="A22" t="s">
        <v>50</v>
      </c>
      <c r="B22" t="s">
        <v>55</v>
      </c>
      <c r="D22" t="s">
        <v>51</v>
      </c>
      <c r="F22" t="s">
        <v>49</v>
      </c>
      <c r="H22">
        <v>3</v>
      </c>
      <c r="J22" t="s">
        <v>89</v>
      </c>
    </row>
    <row r="24" spans="1:10">
      <c r="A24" t="s">
        <v>58</v>
      </c>
      <c r="B24" t="s">
        <v>59</v>
      </c>
      <c r="H24">
        <v>7</v>
      </c>
    </row>
    <row r="25" spans="1:10">
      <c r="A25" t="s">
        <v>66</v>
      </c>
    </row>
    <row r="26" spans="1:10">
      <c r="A26" t="s">
        <v>62</v>
      </c>
    </row>
    <row r="27" spans="1:10">
      <c r="A27" t="s">
        <v>63</v>
      </c>
    </row>
    <row r="28" spans="1:10">
      <c r="A28" t="s">
        <v>65</v>
      </c>
    </row>
    <row r="31" spans="1:10">
      <c r="A31" t="s">
        <v>20</v>
      </c>
      <c r="B31" t="s">
        <v>18</v>
      </c>
      <c r="C31" t="s">
        <v>19</v>
      </c>
      <c r="D31" t="s">
        <v>20</v>
      </c>
      <c r="F31" t="s">
        <v>21</v>
      </c>
      <c r="H31">
        <v>3</v>
      </c>
      <c r="J31" s="1" t="s">
        <v>42</v>
      </c>
    </row>
    <row r="32" spans="1:10">
      <c r="A32" t="s">
        <v>22</v>
      </c>
      <c r="B32" t="s">
        <v>23</v>
      </c>
      <c r="C32" t="s">
        <v>24</v>
      </c>
      <c r="D32" t="s">
        <v>9</v>
      </c>
      <c r="F32" t="s">
        <v>49</v>
      </c>
      <c r="H32">
        <v>2</v>
      </c>
      <c r="J32" s="1" t="s">
        <v>43</v>
      </c>
    </row>
    <row r="33" spans="1:10">
      <c r="A33" t="s">
        <v>25</v>
      </c>
      <c r="B33" t="s">
        <v>26</v>
      </c>
      <c r="C33" t="s">
        <v>27</v>
      </c>
      <c r="D33" t="s">
        <v>28</v>
      </c>
      <c r="F33" t="s">
        <v>49</v>
      </c>
      <c r="H33">
        <v>2</v>
      </c>
      <c r="J33" s="1" t="s">
        <v>41</v>
      </c>
    </row>
    <row r="34" spans="1:10">
      <c r="A34" t="s">
        <v>29</v>
      </c>
      <c r="B34" t="s">
        <v>26</v>
      </c>
      <c r="C34" t="s">
        <v>30</v>
      </c>
      <c r="D34" t="s">
        <v>9</v>
      </c>
      <c r="F34" t="s">
        <v>49</v>
      </c>
      <c r="H34">
        <v>2</v>
      </c>
      <c r="J34" t="s">
        <v>40</v>
      </c>
    </row>
  </sheetData>
  <hyperlinks>
    <hyperlink ref="J33" r:id="rId1" tooltip="ResidualsManagement.pdf" display="https://confluence.cornell.edu/download/attachments/152010949/ResidualsManagement.pdf"/>
    <hyperlink ref="J31" r:id="rId2" tooltip="Structures.pdf" display="https://confluence.cornell.edu/download/attachments/152010949/Structures.pdf"/>
    <hyperlink ref="J32" r:id="rId3" tooltip="PlantLayoutOptimization.pdf" display="https://confluence.cornell.edu/download/attachments/152010949/PlantLayoutOptimization.pdf"/>
  </hyperlinks>
  <pageMargins left="0.7" right="0.7" top="0.75" bottom="0.75" header="0.3" footer="0.3"/>
  <pageSetup orientation="portrait" horizontalDpi="4294967293" verticalDpi="0"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A19" sqref="A19:J29"/>
    </sheetView>
  </sheetViews>
  <sheetFormatPr defaultRowHeight="15"/>
  <cols>
    <col min="1" max="1" width="51.140625" customWidth="1"/>
    <col min="2" max="2" width="50.7109375" customWidth="1"/>
    <col min="3" max="3" width="12.85546875" customWidth="1"/>
  </cols>
  <sheetData>
    <row r="1" spans="1:13">
      <c r="A1" t="str">
        <f>"|| "&amp;Input!A1&amp;" ||"</f>
        <v>|| Team Name ||</v>
      </c>
      <c r="B1" t="s">
        <v>83</v>
      </c>
      <c r="C1" t="s">
        <v>84</v>
      </c>
      <c r="D1" t="str">
        <f>Input!B1&amp;" || "</f>
        <v xml:space="preserve">Advisor || </v>
      </c>
      <c r="E1" t="str">
        <f>Input!C1&amp;" || "</f>
        <v xml:space="preserve">Type of Research || </v>
      </c>
      <c r="F1" t="str">
        <f>Input!D1&amp;" || "</f>
        <v xml:space="preserve">Specialization || </v>
      </c>
      <c r="G1" t="str">
        <f>Input!E1&amp;" || "</f>
        <v xml:space="preserve">Resources || </v>
      </c>
      <c r="H1" t="str">
        <f>Input!F1&amp;" || "</f>
        <v xml:space="preserve">Location || </v>
      </c>
      <c r="I1" t="str">
        <f>Input!G1&amp;" || "</f>
        <v xml:space="preserve">Comments || </v>
      </c>
      <c r="J1" t="str">
        <f>Input!H1&amp;" || "</f>
        <v xml:space="preserve">Students || </v>
      </c>
    </row>
    <row r="2" spans="1:13">
      <c r="A2" t="str">
        <f>"| ["&amp;Input!A2&amp;"]|"</f>
        <v>| [Stacked Rapid Sand Filtration- Bench Scale]|</v>
      </c>
      <c r="B2" t="str">
        <f t="shared" ref="B2:B12" si="0">" ["&amp;pdf&amp;" | ^"&amp;link&amp;".pdf]|"</f>
        <v xml:space="preserve"> [!Research^pdf_icon.jpg|height=25! | ^SRSF.pdf]|</v>
      </c>
      <c r="C2" t="str">
        <f t="shared" ref="C2:C12" si="1">" ["&amp;zip&amp;" | ^"&amp;link&amp;".zip]|"</f>
        <v xml:space="preserve"> [!Research^WinZip_icon.png|height=25! | ^SRSF.zip]|</v>
      </c>
      <c r="D2" t="str">
        <f>Input!B2&amp;" | "</f>
        <v xml:space="preserve">Mickey | </v>
      </c>
      <c r="E2" t="str">
        <f>Input!C2&amp;" | "</f>
        <v xml:space="preserve">Lab Research | </v>
      </c>
      <c r="F2" t="str">
        <f>Input!D2&amp;" | "</f>
        <v xml:space="preserve">4540 | </v>
      </c>
      <c r="G2" t="str">
        <f>Input!E2&amp;" | "</f>
        <v xml:space="preserve">Process Controller | </v>
      </c>
      <c r="H2" t="str">
        <f>Input!F2&amp;" | "</f>
        <v xml:space="preserve">160 R | </v>
      </c>
      <c r="I2" t="str">
        <f>Input!G2&amp;" | "</f>
        <v xml:space="preserve"> | </v>
      </c>
      <c r="J2" t="str">
        <f>Input!H2&amp;" | "</f>
        <v xml:space="preserve">3 | </v>
      </c>
      <c r="M2" t="s">
        <v>82</v>
      </c>
    </row>
    <row r="3" spans="1:13">
      <c r="A3" t="str">
        <f>"| ["&amp;Input!A5&amp;"]|"</f>
        <v>| [Demo Plant]|</v>
      </c>
      <c r="B3" t="str">
        <f t="shared" si="0"/>
        <v xml:space="preserve"> [!Research^pdf_icon.jpg|height=25! | ^SRSF.pdf]|</v>
      </c>
      <c r="C3" t="str">
        <f t="shared" si="1"/>
        <v xml:space="preserve"> [!Research^WinZip_icon.png|height=25! | ^SRSF.zip]|</v>
      </c>
      <c r="D3" t="str">
        <f>Input!B5&amp;" | "</f>
        <v xml:space="preserve">Mickey | </v>
      </c>
      <c r="E3" t="str">
        <f>Input!C5&amp;" | "</f>
        <v xml:space="preserve">Design/Fabricate/Lab testing | </v>
      </c>
      <c r="F3" t="str">
        <f>Input!D5&amp;" | "</f>
        <v xml:space="preserve">4540/Systems | </v>
      </c>
      <c r="G3" t="str">
        <f>Input!E5&amp;" | "</f>
        <v xml:space="preserve">wet bench/shop | </v>
      </c>
      <c r="H3" t="str">
        <f>Input!F5&amp;" | "</f>
        <v xml:space="preserve">Project Lab | </v>
      </c>
      <c r="I3" t="str">
        <f>Input!G5&amp;" | "</f>
        <v xml:space="preserve"> | </v>
      </c>
      <c r="J3" t="str">
        <f>Input!H5&amp;" | "</f>
        <v xml:space="preserve">6 | </v>
      </c>
      <c r="M3" t="s">
        <v>85</v>
      </c>
    </row>
    <row r="4" spans="1:13">
      <c r="A4" t="str">
        <f>"| ["&amp;Input!A6&amp;"]|"</f>
        <v>| [Ram Pump]|</v>
      </c>
      <c r="B4" t="str">
        <f t="shared" si="0"/>
        <v xml:space="preserve"> [!Research^pdf_icon.jpg|height=25! | ^SRSF.pdf]|</v>
      </c>
      <c r="C4" t="str">
        <f t="shared" si="1"/>
        <v xml:space="preserve"> [!Research^WinZip_icon.png|height=25! | ^SRSF.zip]|</v>
      </c>
      <c r="D4" t="str">
        <f>Input!B6&amp;" | "</f>
        <v xml:space="preserve">Mickey | </v>
      </c>
      <c r="E4" t="str">
        <f>Input!C6&amp;" | "</f>
        <v xml:space="preserve">Design/Fabricate/Lab Research | </v>
      </c>
      <c r="F4" t="str">
        <f>Input!D6&amp;" | "</f>
        <v xml:space="preserve">3310/4540 | </v>
      </c>
      <c r="G4" t="str">
        <f>Input!E6&amp;" | "</f>
        <v xml:space="preserve">Process Controller sump pump/water tanks | </v>
      </c>
      <c r="H4" t="str">
        <f>Input!F6&amp;" | "</f>
        <v xml:space="preserve">Project Lab Hydraulic Test Facility | </v>
      </c>
      <c r="I4" t="str">
        <f>Input!G6&amp;" | "</f>
        <v xml:space="preserve">Prototype in Honduras summer 2012 | </v>
      </c>
      <c r="J4" t="str">
        <f>Input!H6&amp;" | "</f>
        <v xml:space="preserve">4 | </v>
      </c>
    </row>
    <row r="5" spans="1:13">
      <c r="A5" t="str">
        <f>"| ["&amp;Input!A7&amp;"]|"</f>
        <v>| [Low Flow Flocculator]|</v>
      </c>
      <c r="B5" t="str">
        <f t="shared" si="0"/>
        <v xml:space="preserve"> [!Research^pdf_icon.jpg|height=25! | ^DP.pdf]|</v>
      </c>
      <c r="C5" t="str">
        <f t="shared" si="1"/>
        <v xml:space="preserve"> [!Research^WinZip_icon.png|height=25! | ^DP.zip]|</v>
      </c>
      <c r="D5" t="str">
        <f>Input!B7&amp;" | "</f>
        <v xml:space="preserve">Karen | </v>
      </c>
      <c r="E5" t="str">
        <f>Input!C7&amp;" | "</f>
        <v xml:space="preserve">Design/Fabricate | </v>
      </c>
      <c r="F5" t="str">
        <f>Input!D7&amp;" | "</f>
        <v xml:space="preserve">4540 | </v>
      </c>
      <c r="G5" t="str">
        <f>Input!E7&amp;" | "</f>
        <v xml:space="preserve">Process Controller sump pump/water tanks | </v>
      </c>
      <c r="H5" t="str">
        <f>Input!F7&amp;" | "</f>
        <v xml:space="preserve">Project Lab Hydraulic Test Facility | </v>
      </c>
      <c r="I5" t="str">
        <f>Input!G7&amp;" | "</f>
        <v xml:space="preserve"> | </v>
      </c>
      <c r="J5" t="str">
        <f>Input!H7&amp;" | "</f>
        <v xml:space="preserve">3 | </v>
      </c>
    </row>
    <row r="6" spans="1:13">
      <c r="A6" t="str">
        <f>"| ["&amp;Input!A8&amp;"]|"</f>
        <v>| [Floc Recycle Venturi]|</v>
      </c>
      <c r="B6" t="str">
        <f t="shared" si="0"/>
        <v xml:space="preserve"> [!Research^pdf_icon.jpg|height=25! | ^RamPump.pdf]|</v>
      </c>
      <c r="C6" t="str">
        <f t="shared" si="1"/>
        <v xml:space="preserve"> [!Research^WinZip_icon.png|height=25! | ^RamPump.zip]|</v>
      </c>
      <c r="D6" t="str">
        <f>Input!B8&amp;" | "</f>
        <v xml:space="preserve">Karen | </v>
      </c>
      <c r="E6" t="str">
        <f>Input!C8&amp;" | "</f>
        <v xml:space="preserve">Fabricate/Test | </v>
      </c>
      <c r="F6" t="str">
        <f>Input!D8&amp;" | "</f>
        <v xml:space="preserve">3310 | </v>
      </c>
      <c r="G6" t="str">
        <f>Input!E8&amp;" | "</f>
        <v xml:space="preserve">Process Controller sump pump/water tanks | </v>
      </c>
      <c r="H6" t="str">
        <f>Input!F8&amp;" | "</f>
        <v xml:space="preserve">Project Lab Hydraulic Test Facility | </v>
      </c>
      <c r="I6" t="str">
        <f>Input!G8&amp;" | "</f>
        <v xml:space="preserve"> | </v>
      </c>
      <c r="J6" t="str">
        <f>Input!H8&amp;" | "</f>
        <v xml:space="preserve">0 | </v>
      </c>
    </row>
    <row r="7" spans="1:13">
      <c r="A7" t="str">
        <f>"| ["&amp;Input!A9&amp;"]|"</f>
        <v>| [Foam Filtration]|</v>
      </c>
      <c r="B7" t="str">
        <f t="shared" si="0"/>
        <v xml:space="preserve"> [!Research^pdf_icon.jpg|height=25! | ^LowFlowFlocculator.pdf]|</v>
      </c>
      <c r="C7" t="str">
        <f t="shared" si="1"/>
        <v xml:space="preserve"> [!Research^WinZip_icon.png|height=25! | ^LowFlowFlocculator.zip]|</v>
      </c>
      <c r="D7" t="str">
        <f>Input!B9&amp;" | "</f>
        <v xml:space="preserve">Mickey | </v>
      </c>
      <c r="E7" t="str">
        <f>Input!C9&amp;" | "</f>
        <v xml:space="preserve">Lab Research/Fabricate | </v>
      </c>
      <c r="F7" t="str">
        <f>Input!D9&amp;" | "</f>
        <v xml:space="preserve">4540 | </v>
      </c>
      <c r="G7" t="str">
        <f>Input!E9&amp;" | "</f>
        <v xml:space="preserve">Process Controller | </v>
      </c>
      <c r="H7" t="str">
        <f>Input!F9&amp;" | "</f>
        <v xml:space="preserve">#2 L | </v>
      </c>
      <c r="I7" t="str">
        <f>Input!G9&amp;" | "</f>
        <v xml:space="preserve">EPA P3 II in April 2012 | </v>
      </c>
      <c r="J7" t="str">
        <f>Input!H9&amp;" | "</f>
        <v xml:space="preserve">6 | </v>
      </c>
    </row>
    <row r="8" spans="1:13">
      <c r="A8" t="str">
        <f>"| ["&amp;Input!A10&amp;"]|"</f>
        <v>| [Floc Sed Optimization]|</v>
      </c>
      <c r="B8" t="str">
        <f t="shared" si="0"/>
        <v xml:space="preserve"> [!Research^pdf_icon.jpg|height=25! | ^FlocRecycleVenturi.pdf]|</v>
      </c>
      <c r="C8" t="str">
        <f t="shared" si="1"/>
        <v xml:space="preserve"> [!Research^WinZip_icon.png|height=25! | ^FlocRecycleVenturi.zip]|</v>
      </c>
      <c r="D8" t="str">
        <f>Input!B10&amp;" | "</f>
        <v xml:space="preserve">Karen | </v>
      </c>
      <c r="E8" t="str">
        <f>Input!C10&amp;" | "</f>
        <v xml:space="preserve">Lab Research | </v>
      </c>
      <c r="F8" t="str">
        <f>Input!D10&amp;" | "</f>
        <v xml:space="preserve">4540 | </v>
      </c>
      <c r="G8" t="str">
        <f>Input!E10&amp;" | "</f>
        <v xml:space="preserve">Process Controller | </v>
      </c>
      <c r="H8" t="str">
        <f>Input!F10&amp;" | "</f>
        <v xml:space="preserve">#1 L end | </v>
      </c>
      <c r="I8" t="str">
        <f>Input!G10&amp;" | "</f>
        <v xml:space="preserve"> | </v>
      </c>
      <c r="J8" t="str">
        <f>Input!H10&amp;" | "</f>
        <v xml:space="preserve">3 | </v>
      </c>
    </row>
    <row r="9" spans="1:13">
      <c r="A9" t="str">
        <f>"| ["&amp;Input!A11&amp;"]|"</f>
        <v>| [Sedimentation Tank Hydraulics]|</v>
      </c>
      <c r="B9" t="str">
        <f t="shared" si="0"/>
        <v xml:space="preserve"> [!Research^pdf_icon.jpg|height=25! | ^Foam.pdf]|</v>
      </c>
      <c r="C9" t="str">
        <f t="shared" si="1"/>
        <v xml:space="preserve"> [!Research^WinZip_icon.png|height=25! | ^Foam.zip]|</v>
      </c>
      <c r="D9" t="str">
        <f>Input!B11&amp;" | "</f>
        <v xml:space="preserve">Matt/Karen | </v>
      </c>
      <c r="E9" t="str">
        <f>Input!C11&amp;" | "</f>
        <v xml:space="preserve">Lab Research | </v>
      </c>
      <c r="F9" t="str">
        <f>Input!D11&amp;" | "</f>
        <v xml:space="preserve">4540 | </v>
      </c>
      <c r="G9" t="str">
        <f>Input!E11&amp;" | "</f>
        <v xml:space="preserve">Process Controller | </v>
      </c>
      <c r="H9" t="str">
        <f>Input!F11&amp;" | "</f>
        <v xml:space="preserve">160 L | </v>
      </c>
      <c r="I9" t="str">
        <f>Input!G11&amp;" | "</f>
        <v xml:space="preserve"> | </v>
      </c>
      <c r="J9" t="str">
        <f>Input!H11&amp;" | "</f>
        <v xml:space="preserve">4 | </v>
      </c>
    </row>
    <row r="10" spans="1:13">
      <c r="A10" t="str">
        <f>"| ["&amp;Input!A12&amp;"]|"</f>
        <v>| [Chemical Dose Controller]|</v>
      </c>
      <c r="B10" t="str">
        <f t="shared" si="0"/>
        <v xml:space="preserve"> [!Research^pdf_icon.jpg|height=25! | ^FSO.pdf]|</v>
      </c>
      <c r="C10" t="str">
        <f t="shared" si="1"/>
        <v xml:space="preserve"> [!Research^WinZip_icon.png|height=25! | ^FSO.zip]|</v>
      </c>
      <c r="D10" t="str">
        <f>Input!B12&amp;" | "</f>
        <v xml:space="preserve">Karen | </v>
      </c>
      <c r="E10" t="str">
        <f>Input!C12&amp;" | "</f>
        <v xml:space="preserve">Fabricate/Document | </v>
      </c>
      <c r="F10" t="str">
        <f>Input!D12&amp;" | "</f>
        <v xml:space="preserve">3310/4540 | </v>
      </c>
      <c r="G10" t="str">
        <f>Input!E12&amp;" | "</f>
        <v xml:space="preserve">wet bench/shop | </v>
      </c>
      <c r="H10" t="str">
        <f>Input!F12&amp;" | "</f>
        <v xml:space="preserve">Project Lab | </v>
      </c>
      <c r="I10" t="str">
        <f>Input!G12&amp;" | "</f>
        <v xml:space="preserve"> | </v>
      </c>
      <c r="J10" t="str">
        <f>Input!H12&amp;" | "</f>
        <v xml:space="preserve">3 | </v>
      </c>
    </row>
    <row r="11" spans="1:13">
      <c r="A11" t="str">
        <f>"| ["&amp;Input!A13&amp;"]|"</f>
        <v>| [Stock Tank Mixing]|</v>
      </c>
      <c r="B11" t="str">
        <f t="shared" si="0"/>
        <v xml:space="preserve"> [!Research^pdf_icon.jpg|height=25! | ^STH.pdf]|</v>
      </c>
      <c r="C11" t="str">
        <f t="shared" si="1"/>
        <v xml:space="preserve"> [!Research^WinZip_icon.png|height=25! | ^STH.zip]|</v>
      </c>
      <c r="D11" t="str">
        <f>Input!B13&amp;" | "</f>
        <v xml:space="preserve">Karen | </v>
      </c>
      <c r="E11" t="str">
        <f>Input!C13&amp;" | "</f>
        <v xml:space="preserve">Lab Research/Fabricate | </v>
      </c>
      <c r="F11" t="str">
        <f>Input!D13&amp;" | "</f>
        <v xml:space="preserve">3310 | </v>
      </c>
      <c r="G11" t="str">
        <f>Input!E13&amp;" | "</f>
        <v xml:space="preserve">wet bench/shop | </v>
      </c>
      <c r="H11" t="str">
        <f>Input!F13&amp;" | "</f>
        <v xml:space="preserve">Project Lab | </v>
      </c>
      <c r="I11" t="str">
        <f>Input!G13&amp;" | "</f>
        <v xml:space="preserve"> | </v>
      </c>
      <c r="J11" t="str">
        <f>Input!H13&amp;" | "</f>
        <v xml:space="preserve">3 | </v>
      </c>
    </row>
    <row r="12" spans="1:13">
      <c r="A12" t="str">
        <f>"| ["&amp;Input!A14&amp;"]|"</f>
        <v>| [Turbidimeter]|</v>
      </c>
      <c r="B12" t="str">
        <f t="shared" si="0"/>
        <v xml:space="preserve"> [!Research^pdf_icon.jpg|height=25! | ^LCDC.pdf]|</v>
      </c>
      <c r="C12" t="str">
        <f t="shared" si="1"/>
        <v xml:space="preserve"> [!Research^WinZip_icon.png|height=25! | ^LCDC.zip]|</v>
      </c>
      <c r="D12" t="str">
        <f>Input!B14&amp;" | "</f>
        <v xml:space="preserve">Karen | </v>
      </c>
      <c r="E12" t="str">
        <f>Input!C14&amp;" | "</f>
        <v xml:space="preserve">Fabricate/Document | </v>
      </c>
      <c r="F12" t="str">
        <f>Input!D14&amp;" | "</f>
        <v xml:space="preserve">Documentation/AutoCAD | </v>
      </c>
      <c r="G12" t="str">
        <f>Input!E14&amp;" | "</f>
        <v xml:space="preserve"> | </v>
      </c>
      <c r="H12" t="str">
        <f>Input!F14&amp;" | "</f>
        <v xml:space="preserve">#1 L end near sink | </v>
      </c>
      <c r="I12" t="str">
        <f>Input!G14&amp;" | "</f>
        <v xml:space="preserve"> | </v>
      </c>
      <c r="J12" t="str">
        <f>Input!H14&amp;" | "</f>
        <v xml:space="preserve">2 | </v>
      </c>
    </row>
    <row r="13" spans="1:13">
      <c r="A13" t="str">
        <f>"| ["&amp;Input!A15&amp;"]|"</f>
        <v>| []|</v>
      </c>
      <c r="B13" t="str">
        <f>" | "</f>
        <v xml:space="preserve"> | </v>
      </c>
      <c r="C13" t="str">
        <f>" | "</f>
        <v xml:space="preserve"> | </v>
      </c>
      <c r="D13" t="str">
        <f>Input!B15&amp;" | "</f>
        <v xml:space="preserve"> | </v>
      </c>
      <c r="E13" t="str">
        <f>Input!C15&amp;" | "</f>
        <v xml:space="preserve"> | </v>
      </c>
      <c r="F13" t="str">
        <f>Input!D15&amp;" | "</f>
        <v xml:space="preserve"> | </v>
      </c>
      <c r="G13" t="str">
        <f>Input!E15&amp;" | "</f>
        <v xml:space="preserve"> | </v>
      </c>
      <c r="H13" t="str">
        <f>Input!F15&amp;" | "</f>
        <v xml:space="preserve"> | </v>
      </c>
      <c r="I13" t="str">
        <f>Input!G15&amp;" | "</f>
        <v xml:space="preserve"> | </v>
      </c>
      <c r="J13" t="str">
        <f>Input!H15&amp;" | "</f>
        <v xml:space="preserve"> | </v>
      </c>
    </row>
    <row r="18" spans="1:10">
      <c r="A18" t="str">
        <f>"| ["&amp;Input!A20&amp;"]|"</f>
        <v>| [Admin team challenges]|</v>
      </c>
      <c r="B18" t="str">
        <f t="shared" ref="B18:B29" si="2">" ["&amp;pdf&amp;" | ^"&amp;link&amp;".pdf]|"</f>
        <v xml:space="preserve"> [!Research^pdf_icon.jpg|height=25! | ^.pdf]|</v>
      </c>
      <c r="C18" t="str">
        <f t="shared" ref="C18:C29" si="3">" ["&amp;zip&amp;" | ^"&amp;link&amp;".zip]|"</f>
        <v xml:space="preserve"> [!Research^WinZip_icon.png|height=25! | ^.zip]|</v>
      </c>
      <c r="D18" t="str">
        <f>Input!B20&amp;" | "</f>
        <v xml:space="preserve"> | </v>
      </c>
      <c r="E18" t="str">
        <f>Input!C20&amp;" | "</f>
        <v xml:space="preserve"> | </v>
      </c>
      <c r="F18" t="str">
        <f>Input!D20&amp;" | "</f>
        <v xml:space="preserve"> | </v>
      </c>
      <c r="G18" t="str">
        <f>Input!E20&amp;" | "</f>
        <v xml:space="preserve"> | </v>
      </c>
      <c r="H18" t="str">
        <f>Input!F20&amp;" | "</f>
        <v xml:space="preserve"> | </v>
      </c>
      <c r="I18" t="str">
        <f>Input!G20&amp;" | "</f>
        <v xml:space="preserve"> | </v>
      </c>
      <c r="J18" t="str">
        <f>Input!H20&amp;" | "</f>
        <v xml:space="preserve"> | </v>
      </c>
    </row>
    <row r="19" spans="1:10">
      <c r="A19" t="str">
        <f>"| ["&amp;Input!A21&amp;"]|"</f>
        <v>| [Web Browser UI for ADT]|</v>
      </c>
      <c r="B19" t="str">
        <f t="shared" si="2"/>
        <v xml:space="preserve"> [!Research^pdf_icon.jpg|height=25! | ^.pdf]|</v>
      </c>
      <c r="C19" t="str">
        <f t="shared" si="3"/>
        <v xml:space="preserve"> [!Research^WinZip_icon.png|height=25! | ^.zip]|</v>
      </c>
      <c r="D19" t="str">
        <f>Input!B21&amp;" | "</f>
        <v xml:space="preserve">Monroe | </v>
      </c>
      <c r="E19" t="str">
        <f>Input!C21&amp;" | "</f>
        <v xml:space="preserve">Programming | </v>
      </c>
      <c r="F19" t="str">
        <f>Input!D21&amp;" | "</f>
        <v xml:space="preserve">CS | </v>
      </c>
      <c r="G19" t="str">
        <f>Input!E21&amp;" | "</f>
        <v xml:space="preserve"> | </v>
      </c>
      <c r="H19" t="str">
        <f>Input!F21&amp;" | "</f>
        <v xml:space="preserve">Computer lab | </v>
      </c>
      <c r="I19" t="str">
        <f>Input!G21&amp;" | "</f>
        <v xml:space="preserve"> | </v>
      </c>
      <c r="J19" t="str">
        <f>Input!H21&amp;" | "</f>
        <v xml:space="preserve">1 | </v>
      </c>
    </row>
    <row r="20" spans="1:10">
      <c r="A20" t="str">
        <f>"| ["&amp;Input!A22&amp;"]|"</f>
        <v>| [Public Relations]|</v>
      </c>
      <c r="B20" t="str">
        <f t="shared" si="2"/>
        <v xml:space="preserve"> [!Research^pdf_icon.jpg|height=25! | ^.pdf]|</v>
      </c>
      <c r="C20" t="str">
        <f t="shared" si="3"/>
        <v xml:space="preserve"> [!Research^WinZip_icon.png|height=25! | ^.zip]|</v>
      </c>
      <c r="D20" t="str">
        <f>Input!B22&amp;" | "</f>
        <v xml:space="preserve">Julia | </v>
      </c>
      <c r="E20" t="str">
        <f>Input!C22&amp;" | "</f>
        <v xml:space="preserve"> | </v>
      </c>
      <c r="F20" t="str">
        <f>Input!D22&amp;" | "</f>
        <v xml:space="preserve">creative writing, graphic design | </v>
      </c>
      <c r="G20" t="str">
        <f>Input!E22&amp;" | "</f>
        <v xml:space="preserve"> | </v>
      </c>
      <c r="H20" t="str">
        <f>Input!F22&amp;" | "</f>
        <v xml:space="preserve">Computer lab | </v>
      </c>
      <c r="I20" t="str">
        <f>Input!G22&amp;" | "</f>
        <v xml:space="preserve"> | </v>
      </c>
      <c r="J20" t="str">
        <f>Input!H22&amp;" | "</f>
        <v xml:space="preserve">3 | </v>
      </c>
    </row>
    <row r="21" spans="1:10">
      <c r="A21" t="str">
        <f>"| ["&amp;Input!A23&amp;"]|"</f>
        <v>| []|</v>
      </c>
      <c r="B21" t="str">
        <f t="shared" si="2"/>
        <v xml:space="preserve"> [!Research^pdf_icon.jpg|height=25! | ^ADTUI.pdf]|</v>
      </c>
      <c r="C21" t="str">
        <f t="shared" si="3"/>
        <v xml:space="preserve"> [!Research^WinZip_icon.png|height=25! | ^ADTUI.zip]|</v>
      </c>
      <c r="D21" t="str">
        <f>Input!B23&amp;" | "</f>
        <v xml:space="preserve"> | </v>
      </c>
      <c r="E21" t="str">
        <f>Input!C23&amp;" | "</f>
        <v xml:space="preserve"> | </v>
      </c>
      <c r="F21" t="str">
        <f>Input!D23&amp;" | "</f>
        <v xml:space="preserve"> | </v>
      </c>
      <c r="G21" t="str">
        <f>Input!E23&amp;" | "</f>
        <v xml:space="preserve"> | </v>
      </c>
      <c r="H21" t="str">
        <f>Input!F23&amp;" | "</f>
        <v xml:space="preserve"> | </v>
      </c>
      <c r="I21" t="str">
        <f>Input!G23&amp;" | "</f>
        <v xml:space="preserve"> | </v>
      </c>
      <c r="J21" t="str">
        <f>Input!H23&amp;" | "</f>
        <v xml:space="preserve"> | </v>
      </c>
    </row>
    <row r="22" spans="1:10">
      <c r="A22" t="str">
        <f>"| ["&amp;Input!A24&amp;"]|"</f>
        <v>| [Design team]|</v>
      </c>
      <c r="B22" t="str">
        <f t="shared" si="2"/>
        <v xml:space="preserve"> [!Research^pdf_icon.jpg|height=25! | ^PR.pdf]|</v>
      </c>
      <c r="C22" t="str">
        <f t="shared" si="3"/>
        <v xml:space="preserve"> [!Research^WinZip_icon.png|height=25! | ^PR.zip]|</v>
      </c>
      <c r="D22" t="str">
        <f>Input!B24&amp;" | "</f>
        <v xml:space="preserve">Tori | </v>
      </c>
      <c r="E22" t="str">
        <f>Input!C24&amp;" | "</f>
        <v xml:space="preserve"> | </v>
      </c>
      <c r="F22" t="str">
        <f>Input!D24&amp;" | "</f>
        <v xml:space="preserve"> | </v>
      </c>
      <c r="G22" t="str">
        <f>Input!E24&amp;" | "</f>
        <v xml:space="preserve"> | </v>
      </c>
      <c r="H22" t="str">
        <f>Input!F24&amp;" | "</f>
        <v xml:space="preserve"> | </v>
      </c>
      <c r="I22" t="str">
        <f>Input!G24&amp;" | "</f>
        <v xml:space="preserve"> | </v>
      </c>
      <c r="J22" t="str">
        <f>Input!H24&amp;" | "</f>
        <v xml:space="preserve">7 | </v>
      </c>
    </row>
    <row r="23" spans="1:10">
      <c r="A23" t="str">
        <f>"| ["&amp;Input!A25&amp;"]|"</f>
        <v>| [1 L/s plant (low flow plants)]|</v>
      </c>
      <c r="B23" t="str">
        <f t="shared" si="2"/>
        <v xml:space="preserve"> [!Research^pdf_icon.jpg|height=25! | ^.pdf]|</v>
      </c>
      <c r="C23" t="str">
        <f t="shared" si="3"/>
        <v xml:space="preserve"> [!Research^WinZip_icon.png|height=25! | ^.zip]|</v>
      </c>
      <c r="D23" t="str">
        <f>Input!B25&amp;" | "</f>
        <v xml:space="preserve"> | </v>
      </c>
      <c r="E23" t="str">
        <f>Input!C25&amp;" | "</f>
        <v xml:space="preserve"> | </v>
      </c>
      <c r="F23" t="str">
        <f>Input!D25&amp;" | "</f>
        <v xml:space="preserve"> | </v>
      </c>
      <c r="G23" t="str">
        <f>Input!E25&amp;" | "</f>
        <v xml:space="preserve"> | </v>
      </c>
      <c r="H23" t="str">
        <f>Input!F25&amp;" | "</f>
        <v xml:space="preserve"> | </v>
      </c>
      <c r="I23" t="str">
        <f>Input!G25&amp;" | "</f>
        <v xml:space="preserve"> | </v>
      </c>
      <c r="J23" t="str">
        <f>Input!H25&amp;" | "</f>
        <v xml:space="preserve"> | </v>
      </c>
    </row>
    <row r="24" spans="1:10">
      <c r="A24" t="str">
        <f>"| ["&amp;Input!A26&amp;"]|"</f>
        <v>| [Optimal number of sed tanks]|</v>
      </c>
      <c r="B24" t="str">
        <f t="shared" si="2"/>
        <v xml:space="preserve"> [!Research^pdf_icon.jpg|height=25! | ^.pdf]|</v>
      </c>
      <c r="C24" t="str">
        <f t="shared" si="3"/>
        <v xml:space="preserve"> [!Research^WinZip_icon.png|height=25! | ^.zip]|</v>
      </c>
      <c r="D24" t="str">
        <f>Input!B26&amp;" | "</f>
        <v xml:space="preserve"> | </v>
      </c>
      <c r="E24" t="str">
        <f>Input!C26&amp;" | "</f>
        <v xml:space="preserve"> | </v>
      </c>
      <c r="F24" t="str">
        <f>Input!D26&amp;" | "</f>
        <v xml:space="preserve"> | </v>
      </c>
      <c r="G24" t="str">
        <f>Input!E26&amp;" | "</f>
        <v xml:space="preserve"> | </v>
      </c>
      <c r="H24" t="str">
        <f>Input!F26&amp;" | "</f>
        <v xml:space="preserve"> | </v>
      </c>
      <c r="I24" t="str">
        <f>Input!G26&amp;" | "</f>
        <v xml:space="preserve"> | </v>
      </c>
      <c r="J24" t="str">
        <f>Input!H26&amp;" | "</f>
        <v xml:space="preserve"> | </v>
      </c>
    </row>
    <row r="25" spans="1:10">
      <c r="A25" t="str">
        <f>"| ["&amp;Input!A27&amp;"]|"</f>
        <v>| [top level code for custom components]|</v>
      </c>
      <c r="B25" t="str">
        <f t="shared" si="2"/>
        <v xml:space="preserve"> [!Research^pdf_icon.jpg|height=25! | ^.pdf]|</v>
      </c>
      <c r="C25" t="str">
        <f t="shared" si="3"/>
        <v xml:space="preserve"> [!Research^WinZip_icon.png|height=25! | ^.zip]|</v>
      </c>
      <c r="D25" t="str">
        <f>Input!B27&amp;" | "</f>
        <v xml:space="preserve"> | </v>
      </c>
      <c r="E25" t="str">
        <f>Input!C27&amp;" | "</f>
        <v xml:space="preserve"> | </v>
      </c>
      <c r="F25" t="str">
        <f>Input!D27&amp;" | "</f>
        <v xml:space="preserve"> | </v>
      </c>
      <c r="G25" t="str">
        <f>Input!E27&amp;" | "</f>
        <v xml:space="preserve"> | </v>
      </c>
      <c r="H25" t="str">
        <f>Input!F27&amp;" | "</f>
        <v xml:space="preserve"> | </v>
      </c>
      <c r="I25" t="str">
        <f>Input!G27&amp;" | "</f>
        <v xml:space="preserve"> | </v>
      </c>
      <c r="J25" t="str">
        <f>Input!H27&amp;" | "</f>
        <v xml:space="preserve"> | </v>
      </c>
    </row>
    <row r="26" spans="1:10">
      <c r="A26" t="str">
        <f>"| ["&amp;Input!A28&amp;"]|"</f>
        <v>| [process selection guide (turbidity range)]|</v>
      </c>
      <c r="B26" t="str">
        <f t="shared" si="2"/>
        <v xml:space="preserve"> [!Research^pdf_icon.jpg|height=25! | ^.pdf]|</v>
      </c>
      <c r="C26" t="str">
        <f t="shared" si="3"/>
        <v xml:space="preserve"> [!Research^WinZip_icon.png|height=25! | ^.zip]|</v>
      </c>
      <c r="D26" t="str">
        <f>Input!B28&amp;" | "</f>
        <v xml:space="preserve"> | </v>
      </c>
      <c r="E26" t="str">
        <f>Input!C28&amp;" | "</f>
        <v xml:space="preserve"> | </v>
      </c>
      <c r="F26" t="str">
        <f>Input!D28&amp;" | "</f>
        <v xml:space="preserve"> | </v>
      </c>
      <c r="G26" t="str">
        <f>Input!E28&amp;" | "</f>
        <v xml:space="preserve"> | </v>
      </c>
      <c r="H26" t="str">
        <f>Input!F28&amp;" | "</f>
        <v xml:space="preserve"> | </v>
      </c>
      <c r="I26" t="str">
        <f>Input!G28&amp;" | "</f>
        <v xml:space="preserve"> | </v>
      </c>
      <c r="J26" t="str">
        <f>Input!H28&amp;" | "</f>
        <v xml:space="preserve"> | </v>
      </c>
    </row>
    <row r="27" spans="1:10">
      <c r="A27" t="str">
        <f>"| ["&amp;Input!A29&amp;"]|"</f>
        <v>| []|</v>
      </c>
      <c r="B27" t="str">
        <f t="shared" si="2"/>
        <v xml:space="preserve"> [!Research^pdf_icon.jpg|height=25! | ^.pdf]|</v>
      </c>
      <c r="C27" t="str">
        <f t="shared" si="3"/>
        <v xml:space="preserve"> [!Research^WinZip_icon.png|height=25! | ^.zip]|</v>
      </c>
      <c r="D27" t="str">
        <f>Input!B29&amp;" | "</f>
        <v xml:space="preserve"> | </v>
      </c>
      <c r="E27" t="str">
        <f>Input!C29&amp;" | "</f>
        <v xml:space="preserve"> | </v>
      </c>
      <c r="F27" t="str">
        <f>Input!D29&amp;" | "</f>
        <v xml:space="preserve"> | </v>
      </c>
      <c r="G27" t="str">
        <f>Input!E29&amp;" | "</f>
        <v xml:space="preserve"> | </v>
      </c>
      <c r="H27" t="str">
        <f>Input!F29&amp;" | "</f>
        <v xml:space="preserve"> | </v>
      </c>
      <c r="I27" t="str">
        <f>Input!G29&amp;" | "</f>
        <v xml:space="preserve"> | </v>
      </c>
      <c r="J27" t="str">
        <f>Input!H29&amp;" | "</f>
        <v xml:space="preserve"> | </v>
      </c>
    </row>
    <row r="28" spans="1:10">
      <c r="A28" t="str">
        <f>"| ["&amp;Input!A30&amp;"]|"</f>
        <v>| []|</v>
      </c>
      <c r="B28" t="str">
        <f t="shared" si="2"/>
        <v xml:space="preserve"> [!Research^pdf_icon.jpg|height=25! | ^.pdf]|</v>
      </c>
      <c r="C28" t="str">
        <f t="shared" si="3"/>
        <v xml:space="preserve"> [!Research^WinZip_icon.png|height=25! | ^.zip]|</v>
      </c>
      <c r="D28" t="str">
        <f>Input!B30&amp;" | "</f>
        <v xml:space="preserve"> | </v>
      </c>
      <c r="E28" t="str">
        <f>Input!C30&amp;" | "</f>
        <v xml:space="preserve"> | </v>
      </c>
      <c r="F28" t="str">
        <f>Input!D30&amp;" | "</f>
        <v xml:space="preserve"> | </v>
      </c>
      <c r="G28" t="str">
        <f>Input!E30&amp;" | "</f>
        <v xml:space="preserve"> | </v>
      </c>
      <c r="H28" t="str">
        <f>Input!F30&amp;" | "</f>
        <v xml:space="preserve"> | </v>
      </c>
      <c r="I28" t="str">
        <f>Input!G30&amp;" | "</f>
        <v xml:space="preserve"> | </v>
      </c>
      <c r="J28" t="str">
        <f>Input!H30&amp;" | "</f>
        <v xml:space="preserve"> | </v>
      </c>
    </row>
    <row r="29" spans="1:10">
      <c r="A29" t="str">
        <f>"| ["&amp;Input!A31&amp;"]|"</f>
        <v>| [Structures]|</v>
      </c>
      <c r="B29" t="str">
        <f t="shared" si="2"/>
        <v xml:space="preserve"> [!Research^pdf_icon.jpg|height=25! | ^.pdf]|</v>
      </c>
      <c r="C29" t="str">
        <f t="shared" si="3"/>
        <v xml:space="preserve"> [!Research^WinZip_icon.png|height=25! | ^.zip]|</v>
      </c>
      <c r="D29" t="str">
        <f>Input!B31&amp;" | "</f>
        <v xml:space="preserve">Prof. Hover | </v>
      </c>
      <c r="E29" t="str">
        <f>Input!C31&amp;" | "</f>
        <v xml:space="preserve">Lit Review/Mathcad/AutoCAD | </v>
      </c>
      <c r="F29" t="str">
        <f>Input!D31&amp;" | "</f>
        <v xml:space="preserve">Structures | </v>
      </c>
      <c r="G29" t="str">
        <f>Input!E31&amp;" | "</f>
        <v xml:space="preserve"> | </v>
      </c>
      <c r="H29" t="str">
        <f>Input!F31&amp;" | "</f>
        <v xml:space="preserve">Library/Bovay? | </v>
      </c>
      <c r="I29" t="str">
        <f>Input!G31&amp;" | "</f>
        <v xml:space="preserve"> | </v>
      </c>
      <c r="J29" t="str">
        <f>Input!H31&amp;" | "</f>
        <v xml:space="preserve">3 | 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4"/>
  <sheetViews>
    <sheetView workbookViewId="0">
      <selection sqref="A1:A12"/>
    </sheetView>
  </sheetViews>
  <sheetFormatPr defaultRowHeight="15"/>
  <sheetData>
    <row r="1" spans="1:1">
      <c r="A1" t="str">
        <f>format!A1&amp;format!B1&amp;format!C1&amp;format!D1&amp;format!E1&amp;format!F1&amp;format!G1&amp;format!H1&amp;format!I1&amp;format!J1</f>
        <v xml:space="preserve">|| Team Name ||PDF||Lyx Zip||Advisor || Type of Research || Specialization || Resources || Location || Comments || Students || </v>
      </c>
    </row>
    <row r="2" spans="1:1">
      <c r="A2" t="str">
        <f>format!A2&amp;format!B2&amp;format!C2&amp;format!D2&amp;format!E2&amp;format!F2&amp;format!G2&amp;format!H2&amp;format!I2&amp;format!J2</f>
        <v xml:space="preserve">| [Stacked Rapid Sand Filtration- Bench Scale]| [!Research^pdf_icon.jpg|height=25! | ^SRSF.pdf]| [!Research^WinZip_icon.png|height=25! | ^SRSF.zip]|Mickey | Lab Research | 4540 | Process Controller | 160 R |  | 3 | </v>
      </c>
    </row>
    <row r="3" spans="1:1">
      <c r="A3" t="str">
        <f>format!A3&amp;format!B3&amp;format!C3&amp;format!D3&amp;format!E3&amp;format!F3&amp;format!G3&amp;format!H3&amp;format!I3&amp;format!J3</f>
        <v xml:space="preserve">| [Demo Plant]| [!Research^pdf_icon.jpg|height=25! | ^SRSF.pdf]| [!Research^WinZip_icon.png|height=25! | ^SRSF.zip]|Mickey | Design/Fabricate/Lab testing | 4540/Systems | wet bench/shop | Project Lab |  | 6 | </v>
      </c>
    </row>
    <row r="4" spans="1:1">
      <c r="A4" t="str">
        <f>format!A4&amp;format!B4&amp;format!C4&amp;format!D4&amp;format!E4&amp;format!F4&amp;format!G4&amp;format!H4&amp;format!I4&amp;format!J4</f>
        <v xml:space="preserve">| [Ram Pump]| [!Research^pdf_icon.jpg|height=25! | ^SRSF.pdf]| [!Research^WinZip_icon.png|height=25! | ^SRSF.zip]|Mickey | Design/Fabricate/Lab Research | 3310/4540 | Process Controller sump pump/water tanks | Project Lab Hydraulic Test Facility | Prototype in Honduras summer 2012 | 4 | </v>
      </c>
    </row>
    <row r="5" spans="1:1">
      <c r="A5" t="str">
        <f>format!A5&amp;format!B5&amp;format!C5&amp;format!D5&amp;format!E5&amp;format!F5&amp;format!G5&amp;format!H5&amp;format!I5&amp;format!J5</f>
        <v xml:space="preserve">| [Low Flow Flocculator]| [!Research^pdf_icon.jpg|height=25! | ^DP.pdf]| [!Research^WinZip_icon.png|height=25! | ^DP.zip]|Karen | Design/Fabricate | 4540 | Process Controller sump pump/water tanks | Project Lab Hydraulic Test Facility |  | 3 | </v>
      </c>
    </row>
    <row r="6" spans="1:1">
      <c r="A6" t="str">
        <f>format!A6&amp;format!B6&amp;format!C6&amp;format!D6&amp;format!E6&amp;format!F6&amp;format!G6&amp;format!H6&amp;format!I6&amp;format!J6</f>
        <v xml:space="preserve">| [Floc Recycle Venturi]| [!Research^pdf_icon.jpg|height=25! | ^RamPump.pdf]| [!Research^WinZip_icon.png|height=25! | ^RamPump.zip]|Karen | Fabricate/Test | 3310 | Process Controller sump pump/water tanks | Project Lab Hydraulic Test Facility |  | 0 | </v>
      </c>
    </row>
    <row r="7" spans="1:1">
      <c r="A7" t="str">
        <f>format!A7&amp;format!B7&amp;format!C7&amp;format!D7&amp;format!E7&amp;format!F7&amp;format!G7&amp;format!H7&amp;format!I7&amp;format!J7</f>
        <v xml:space="preserve">| [Foam Filtration]| [!Research^pdf_icon.jpg|height=25! | ^LowFlowFlocculator.pdf]| [!Research^WinZip_icon.png|height=25! | ^LowFlowFlocculator.zip]|Mickey | Lab Research/Fabricate | 4540 | Process Controller | #2 L | EPA P3 II in April 2012 | 6 | </v>
      </c>
    </row>
    <row r="8" spans="1:1">
      <c r="A8" t="str">
        <f>format!A8&amp;format!B8&amp;format!C8&amp;format!D8&amp;format!E8&amp;format!F8&amp;format!G8&amp;format!H8&amp;format!I8&amp;format!J8</f>
        <v xml:space="preserve">| [Floc Sed Optimization]| [!Research^pdf_icon.jpg|height=25! | ^FlocRecycleVenturi.pdf]| [!Research^WinZip_icon.png|height=25! | ^FlocRecycleVenturi.zip]|Karen | Lab Research | 4540 | Process Controller | #1 L end |  | 3 | </v>
      </c>
    </row>
    <row r="9" spans="1:1">
      <c r="A9" t="str">
        <f>format!A9&amp;format!B9&amp;format!C9&amp;format!D9&amp;format!E9&amp;format!F9&amp;format!G9&amp;format!H9&amp;format!I9&amp;format!J9</f>
        <v xml:space="preserve">| [Sedimentation Tank Hydraulics]| [!Research^pdf_icon.jpg|height=25! | ^Foam.pdf]| [!Research^WinZip_icon.png|height=25! | ^Foam.zip]|Matt/Karen | Lab Research | 4540 | Process Controller | 160 L |  | 4 | </v>
      </c>
    </row>
    <row r="10" spans="1:1">
      <c r="A10" t="str">
        <f>format!A10&amp;format!B10&amp;format!C10&amp;format!D10&amp;format!E10&amp;format!F10&amp;format!G10&amp;format!H10&amp;format!I10&amp;format!J10</f>
        <v xml:space="preserve">| [Chemical Dose Controller]| [!Research^pdf_icon.jpg|height=25! | ^FSO.pdf]| [!Research^WinZip_icon.png|height=25! | ^FSO.zip]|Karen | Fabricate/Document | 3310/4540 | wet bench/shop | Project Lab |  | 3 | </v>
      </c>
    </row>
    <row r="11" spans="1:1">
      <c r="A11" t="str">
        <f>format!A11&amp;format!B11&amp;format!C11&amp;format!D11&amp;format!E11&amp;format!F11&amp;format!G11&amp;format!H11&amp;format!I11&amp;format!J11</f>
        <v xml:space="preserve">| [Stock Tank Mixing]| [!Research^pdf_icon.jpg|height=25! | ^STH.pdf]| [!Research^WinZip_icon.png|height=25! | ^STH.zip]|Karen | Lab Research/Fabricate | 3310 | wet bench/shop | Project Lab |  | 3 | </v>
      </c>
    </row>
    <row r="12" spans="1:1">
      <c r="A12" t="str">
        <f>format!A12&amp;format!B12&amp;format!C12&amp;format!D12&amp;format!E12&amp;format!F12&amp;format!G12&amp;format!H12&amp;format!I12&amp;format!J12</f>
        <v xml:space="preserve">| [Turbidimeter]| [!Research^pdf_icon.jpg|height=25! | ^LCDC.pdf]| [!Research^WinZip_icon.png|height=25! | ^LCDC.zip]|Karen | Fabricate/Document | Documentation/AutoCAD |  | #1 L end near sink |  | 2 | </v>
      </c>
    </row>
    <row r="14" spans="1:1">
      <c r="A14" t="str">
        <f>format!A14&amp;format!B14&amp;format!C14&amp;format!D14&amp;format!E14&amp;format!F14&amp;format!G14&amp;format!H14&amp;format!I14&amp;format!J14</f>
        <v/>
      </c>
    </row>
    <row r="15" spans="1:1">
      <c r="A15" t="str">
        <f>format!A15&amp;format!B15&amp;format!C15&amp;format!D15&amp;format!E15&amp;format!F15&amp;format!G15&amp;format!H15&amp;format!I15&amp;format!J15</f>
        <v/>
      </c>
    </row>
    <row r="16" spans="1:1">
      <c r="A16" t="str">
        <f>format!A16&amp;format!B16&amp;format!C16&amp;format!D16&amp;format!E16&amp;format!F16&amp;format!G16&amp;format!H16&amp;format!I16&amp;format!J16</f>
        <v/>
      </c>
    </row>
    <row r="17" spans="1:1">
      <c r="A17" t="str">
        <f>format!A17&amp;format!B17&amp;format!C17&amp;format!D17&amp;format!E17&amp;format!F17&amp;format!G17&amp;format!H17&amp;format!I17&amp;format!J17</f>
        <v/>
      </c>
    </row>
    <row r="18" spans="1:1">
      <c r="A18" t="str">
        <f>format!A18&amp;format!B18&amp;format!C18&amp;format!D18&amp;format!E18&amp;format!F18&amp;format!G18&amp;format!H18&amp;format!I18&amp;format!J18</f>
        <v xml:space="preserve">| [Admin team challenges]| [!Research^pdf_icon.jpg|height=25! | ^.pdf]| [!Research^WinZip_icon.png|height=25! | ^.zip]| |  |  |  |  |  |  | </v>
      </c>
    </row>
    <row r="19" spans="1:1">
      <c r="A19" t="str">
        <f>format!A19&amp;format!B19&amp;format!C19&amp;format!D19&amp;format!E19&amp;format!F19&amp;format!G19&amp;format!H19&amp;format!I19&amp;format!J19</f>
        <v xml:space="preserve">| [Web Browser UI for ADT]| [!Research^pdf_icon.jpg|height=25! | ^.pdf]| [!Research^WinZip_icon.png|height=25! | ^.zip]|Monroe | Programming | CS |  | Computer lab |  | 1 | </v>
      </c>
    </row>
    <row r="20" spans="1:1">
      <c r="A20" t="str">
        <f>format!A20&amp;format!B20&amp;format!C20&amp;format!D20&amp;format!E20&amp;format!F20&amp;format!G20&amp;format!H20&amp;format!I20&amp;format!J20</f>
        <v xml:space="preserve">| [Public Relations]| [!Research^pdf_icon.jpg|height=25! | ^.pdf]| [!Research^WinZip_icon.png|height=25! | ^.zip]|Julia |  | creative writing, graphic design |  | Computer lab |  | 3 | </v>
      </c>
    </row>
    <row r="21" spans="1:1">
      <c r="A21" t="str">
        <f>format!A21&amp;format!B21&amp;format!C21&amp;format!D21&amp;format!E21&amp;format!F21&amp;format!G21&amp;format!H21&amp;format!I21&amp;format!J21</f>
        <v xml:space="preserve">| []| [!Research^pdf_icon.jpg|height=25! | ^ADTUI.pdf]| [!Research^WinZip_icon.png|height=25! | ^ADTUI.zip]| |  |  |  |  |  |  | </v>
      </c>
    </row>
    <row r="22" spans="1:1">
      <c r="A22" t="str">
        <f>format!A22&amp;format!B22&amp;format!C22&amp;format!D22&amp;format!E22&amp;format!F22&amp;format!G22&amp;format!H22&amp;format!I22&amp;format!J22</f>
        <v xml:space="preserve">| [Design team]| [!Research^pdf_icon.jpg|height=25! | ^PR.pdf]| [!Research^WinZip_icon.png|height=25! | ^PR.zip]|Tori |  |  |  |  |  | 7 | </v>
      </c>
    </row>
    <row r="23" spans="1:1">
      <c r="A23" t="str">
        <f>format!A23&amp;format!B23&amp;format!C23&amp;format!D23&amp;format!E23&amp;format!F23&amp;format!G23&amp;format!H23&amp;format!I23&amp;format!J23</f>
        <v xml:space="preserve">| [1 L/s plant (low flow plants)]| [!Research^pdf_icon.jpg|height=25! | ^.pdf]| [!Research^WinZip_icon.png|height=25! | ^.zip]| |  |  |  |  |  |  | </v>
      </c>
    </row>
    <row r="24" spans="1:1">
      <c r="A24" t="str">
        <f>format!A24&amp;format!B24&amp;format!C24&amp;format!D24&amp;format!E24&amp;format!F24&amp;format!G24&amp;format!H24&amp;format!I24&amp;format!J24</f>
        <v xml:space="preserve">| [Optimal number of sed tanks]| [!Research^pdf_icon.jpg|height=25! | ^.pdf]| [!Research^WinZip_icon.png|height=25! | ^.zip]| |  |  |  |  |  |  | 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Input</vt:lpstr>
      <vt:lpstr>format</vt:lpstr>
      <vt:lpstr>output</vt:lpstr>
      <vt:lpstr>link</vt:lpstr>
      <vt:lpstr>pdf</vt:lpstr>
      <vt:lpstr>zip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mw24</dc:creator>
  <cp:lastModifiedBy>Julia Morris</cp:lastModifiedBy>
  <dcterms:created xsi:type="dcterms:W3CDTF">2011-08-21T15:22:49Z</dcterms:created>
  <dcterms:modified xsi:type="dcterms:W3CDTF">2012-01-31T01:01:46Z</dcterms:modified>
</cp:coreProperties>
</file>